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filterPrivacy="1" defaultThemeVersion="124226"/>
  <bookViews>
    <workbookView xWindow="0" yWindow="0" windowWidth="19200" windowHeight="11370" activeTab="5"/>
  </bookViews>
  <sheets>
    <sheet name="Arkusz1" sheetId="22" r:id="rId1"/>
    <sheet name="Zbiorówka" sheetId="21" r:id="rId2"/>
    <sheet name="WODOCIĄG " sheetId="1" r:id="rId3"/>
    <sheet name="KANAŁ" sheetId="2" r:id="rId4"/>
    <sheet name="Oczyszczalnie" sheetId="3" r:id="rId5"/>
    <sheet name="Finansowanie" sheetId="23" r:id="rId6"/>
  </sheets>
  <definedNames>
    <definedName name="_xlnm.Print_Area" localSheetId="3">KANAŁ!$A$1:$K$51</definedName>
    <definedName name="_xlnm.Print_Area" localSheetId="4">Oczyszczalnie!$A$1:$F$18</definedName>
    <definedName name="_xlnm.Print_Area" localSheetId="2">'WODOCIĄG '!$A$1:$K$57</definedName>
    <definedName name="_xlnm.Print_Area" localSheetId="1">Zbiorówka!$A$1:$J$11</definedName>
    <definedName name="_xlnm.Print_Titles" localSheetId="3">KANAŁ!$2:$3</definedName>
    <definedName name="_xlnm.Print_Titles" localSheetId="2">'WODOCIĄG '!$1:$4</definedName>
  </definedNames>
  <calcPr calcId="162913"/>
</workbook>
</file>

<file path=xl/calcChain.xml><?xml version="1.0" encoding="utf-8"?>
<calcChain xmlns="http://schemas.openxmlformats.org/spreadsheetml/2006/main">
  <c r="E4" i="2" l="1"/>
  <c r="F4" i="2"/>
  <c r="G4" i="2"/>
  <c r="H4" i="2"/>
  <c r="I4" i="2"/>
  <c r="J4" i="2"/>
  <c r="K4" i="2"/>
  <c r="D4" i="2"/>
  <c r="E5" i="1"/>
  <c r="F5" i="1"/>
  <c r="G5" i="1"/>
  <c r="H5" i="1"/>
  <c r="I5" i="1"/>
  <c r="J5" i="1"/>
  <c r="K5" i="1"/>
  <c r="D5" i="1"/>
  <c r="F12" i="23" l="1"/>
  <c r="E12" i="23"/>
  <c r="D12" i="23"/>
  <c r="C12" i="23"/>
  <c r="C10" i="1" l="1"/>
  <c r="C10" i="2"/>
  <c r="D4" i="3" l="1"/>
  <c r="E4" i="3"/>
  <c r="F4" i="3"/>
  <c r="C4" i="3"/>
  <c r="D5" i="23" l="1"/>
  <c r="D4" i="23" s="1"/>
  <c r="D10" i="23" s="1"/>
  <c r="F4" i="23"/>
  <c r="F10" i="23" s="1"/>
  <c r="E4" i="23"/>
  <c r="E10" i="23" s="1"/>
  <c r="C4" i="23"/>
  <c r="C10" i="23" s="1"/>
  <c r="C5" i="21" l="1"/>
  <c r="D4" i="21"/>
  <c r="E4" i="21"/>
  <c r="F4" i="21"/>
  <c r="G4" i="21"/>
  <c r="H4" i="21"/>
  <c r="I4" i="21"/>
  <c r="J4" i="21"/>
  <c r="C4" i="21"/>
  <c r="C9" i="21" s="1"/>
  <c r="C13" i="3" l="1"/>
  <c r="F13" i="3" l="1"/>
  <c r="E13" i="3"/>
  <c r="D13" i="3"/>
  <c r="D3" i="3" s="1"/>
  <c r="F6" i="21" s="1"/>
  <c r="C3" i="3" l="1"/>
  <c r="D6" i="21" s="1"/>
  <c r="E3" i="3"/>
  <c r="H6" i="21" s="1"/>
  <c r="D5" i="21"/>
  <c r="D9" i="21" s="1"/>
  <c r="E5" i="21"/>
  <c r="E9" i="21" s="1"/>
  <c r="F5" i="21"/>
  <c r="F9" i="21" s="1"/>
  <c r="G5" i="21"/>
  <c r="G9" i="21" s="1"/>
  <c r="H5" i="21"/>
  <c r="H9" i="21" s="1"/>
  <c r="I5" i="21"/>
  <c r="I9" i="21" s="1"/>
  <c r="J5" i="21"/>
  <c r="E11" i="23" l="1"/>
  <c r="E13" i="23" s="1"/>
  <c r="D11" i="23"/>
  <c r="D13" i="23" s="1"/>
  <c r="C11" i="23"/>
  <c r="C13" i="23" s="1"/>
  <c r="F3" i="3" l="1"/>
  <c r="J6" i="21" s="1"/>
  <c r="J9" i="21" l="1"/>
  <c r="F11" i="23" s="1"/>
  <c r="F13" i="23" s="1"/>
</calcChain>
</file>

<file path=xl/sharedStrings.xml><?xml version="1.0" encoding="utf-8"?>
<sst xmlns="http://schemas.openxmlformats.org/spreadsheetml/2006/main" count="387" uniqueCount="244">
  <si>
    <t>Lp.</t>
  </si>
  <si>
    <t>Nazwa zadania</t>
  </si>
  <si>
    <t>Średnica</t>
  </si>
  <si>
    <t>1.</t>
  </si>
  <si>
    <t>Przebudowa sieci wodociągowej w ulicy Daniłowskiego w Sosnowcu</t>
  </si>
  <si>
    <t>2.</t>
  </si>
  <si>
    <t>3.</t>
  </si>
  <si>
    <t>Przebudowa sieci wodociągowej w ulicy Kamiennej  w Sosnowcu</t>
  </si>
  <si>
    <t>4.</t>
  </si>
  <si>
    <t>Przebudowa sieci wodociągowej w ulicy Popiełuszki  w Sosnowcu</t>
  </si>
  <si>
    <t>5.</t>
  </si>
  <si>
    <t>6.</t>
  </si>
  <si>
    <t>Przebudowa sieci wodociągowej w ulicy Kasprzaka w Sosnowcu</t>
  </si>
  <si>
    <t>7.</t>
  </si>
  <si>
    <t>Przebudowa sieci wodociągowej w ulicy Wolności w Sosnowcu</t>
  </si>
  <si>
    <t>8.</t>
  </si>
  <si>
    <t>9.</t>
  </si>
  <si>
    <t>10.</t>
  </si>
  <si>
    <t>Przebudowa sieci wodociągowej w ulicy Dmowskiego, bocznej  w Sosnowcu</t>
  </si>
  <si>
    <t>11.</t>
  </si>
  <si>
    <t>12.</t>
  </si>
  <si>
    <t>13.</t>
  </si>
  <si>
    <t>Uwagi</t>
  </si>
  <si>
    <t>14.</t>
  </si>
  <si>
    <t>15.</t>
  </si>
  <si>
    <t>40-90</t>
  </si>
  <si>
    <t>40-110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</si>
  <si>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</si>
  <si>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</si>
  <si>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</si>
  <si>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</si>
  <si>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</si>
  <si>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</si>
  <si>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</si>
  <si>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</si>
  <si>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</si>
  <si>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mb</t>
  </si>
  <si>
    <t>tys zł.</t>
  </si>
  <si>
    <t>40-225</t>
  </si>
  <si>
    <t>25.</t>
  </si>
  <si>
    <t>Budowa sieci kanalizacyjnej w ulicy Kamiennej w Sosnowcu</t>
  </si>
  <si>
    <t>Budowa sieci kanalizacyjnej w ulicy Popiełuszki w Sosnowcu</t>
  </si>
  <si>
    <t>Budowa sieci kanalizacyjnej w ulicy Popiełuszki boczna w Sosnowcu</t>
  </si>
  <si>
    <t>Budowa sieci kanalizacyjnej w ulicy Willowej w Sosnowcu</t>
  </si>
  <si>
    <t>Budowa sieci kanalizacyjnej w ulicy Braci Mieroszewskich (36,38,40) w Sosnowcu</t>
  </si>
  <si>
    <t>Budowa sieci kanalizacyjnej w ulicy Kasprzaka w Sosnowcu</t>
  </si>
  <si>
    <t>Budowa sieci kanalizacyjnej w Al. Wolności w Sosnowcu</t>
  </si>
  <si>
    <t>Budowa sieci kanalizacyjnej w ulicy Lenartowicza w Sosnowcu</t>
  </si>
  <si>
    <t>Budowa sieci kanalizacyjnej w ulicy Dmowskiego w Sosnowcu</t>
  </si>
  <si>
    <t>Budowa sieci kanalizacyjnej w ulicy Długosza w Sosnowcu</t>
  </si>
  <si>
    <t>Budowa sieci kanalizacyjnych w ulicach Kreksów, Boh.Geta, Marudy w Sosnowcu</t>
  </si>
  <si>
    <t>Budowa sieci kanalizacyjnej w ulicach Prusa, Konopnickiej,Wyspiańskiego, Malewicza, Cichopka, Frankiewicza w Sosnowcu</t>
  </si>
  <si>
    <t>Budowa sieci kanalizacyjnej w ulicy Krasińskiego w Sosnowcu</t>
  </si>
  <si>
    <t>Przebudowa sieci kanalizacyjnej w ulicy Lenartowicza 148-150; 136-144; 172-178 w Sosnowcu</t>
  </si>
  <si>
    <t>30.</t>
  </si>
  <si>
    <t>31.</t>
  </si>
  <si>
    <t>Lp</t>
  </si>
  <si>
    <t>Wyszczególnienie</t>
  </si>
  <si>
    <t>OCZYSZCZALNIA ZAGÓRZE</t>
  </si>
  <si>
    <t>OCZYSZCZALNIA RADOCHA II</t>
  </si>
  <si>
    <t>I.</t>
  </si>
  <si>
    <t>II.</t>
  </si>
  <si>
    <t>V.</t>
  </si>
  <si>
    <t>III.</t>
  </si>
  <si>
    <t>średnica</t>
  </si>
  <si>
    <t>IV.</t>
  </si>
  <si>
    <t>Przebudowa sieci wodociągowej w ulicy Dziewiczej  w Sosnowcu</t>
  </si>
  <si>
    <t>Sieć wodociągowa</t>
  </si>
  <si>
    <t>Oczyszczalnie</t>
  </si>
  <si>
    <t>32.</t>
  </si>
  <si>
    <t>33.</t>
  </si>
  <si>
    <t>26.</t>
  </si>
  <si>
    <t>27.</t>
  </si>
  <si>
    <t>28.</t>
  </si>
  <si>
    <t>29.</t>
  </si>
  <si>
    <t>160-315</t>
  </si>
  <si>
    <t>Przebudowa sieci wodociągowej w ulicy Tuwima (od Wojska Polskiego do ul. Długiej) w Sosnowcu</t>
  </si>
  <si>
    <t xml:space="preserve">Przebudowa sieci wodociągowej w ulicy Plażowej II , + budowa spięcia z osiedlem Bór w Sosnowcu </t>
  </si>
  <si>
    <t xml:space="preserve">Przebudowa sieci wodociągowej w ulicy Mościckiego w Sosnowcu </t>
  </si>
  <si>
    <t>34.</t>
  </si>
  <si>
    <t>35.</t>
  </si>
  <si>
    <t>37.</t>
  </si>
  <si>
    <t>38.</t>
  </si>
  <si>
    <t>Przebudowa sieci wodociągowej w ulicach: Niepodległości, Piwnika Ponurego, Wierzbowej, Narcyzów,Lotników, Zillingera, Szczecińskiej w Sosnowcu</t>
  </si>
  <si>
    <t>Przebudowa sieci wodociągowej w ulicy Leśnej (od studni GPW do ul. Koloni Cieśla) w Sosnowcu</t>
  </si>
  <si>
    <t>Przebudowa sieci wodociągowej w ulicy Zuzanny (od ul. Jędryczki do ul. Popiełuszki) w Sosnowcu</t>
  </si>
  <si>
    <t>Przebudowa sieci wodociągowej w ulicy Andersa boczna w Sosnowcu</t>
  </si>
  <si>
    <t>Przebudowa sieci wodociągowej w ulicy Morcinka w Sosnowcu</t>
  </si>
  <si>
    <t>Przebudowa sieci wodociągowej w ulicy Dworcowej w Sosnowcu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</si>
  <si>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</si>
  <si>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</si>
  <si>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</si>
  <si>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</si>
  <si>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</si>
  <si>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</si>
  <si>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</si>
  <si>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</si>
  <si>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</si>
  <si>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</si>
  <si>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</si>
  <si>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</si>
  <si>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</si>
  <si>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</si>
  <si>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225-315</t>
  </si>
  <si>
    <t xml:space="preserve">Przebudowa sieci wodociągowej w ulicy Skłodowskiej w Sosnowcu </t>
  </si>
  <si>
    <t>Przebudowa sieci wodociągowej w ulicach: Szpaków, Rybnej, Chemicznej w Sosnowcu</t>
  </si>
  <si>
    <t>SIEĆ WODOCIĄGOWA</t>
  </si>
  <si>
    <t>ZBIORCZE ZESTAWIENIE NAKŁADÓW INWESYCYJNYCH</t>
  </si>
  <si>
    <t>Zakup sieci</t>
  </si>
  <si>
    <t>Dokumentacja techniczna             wod-kan</t>
  </si>
  <si>
    <t xml:space="preserve">SIEĆ KANALIZACYJNA </t>
  </si>
  <si>
    <t>Przebudowa sieci kanalizacyjnej w ulicy Traugutta 15-30 w Sosnowcu</t>
  </si>
  <si>
    <t>200-400</t>
  </si>
  <si>
    <t>Przebudowa sieci kanalizacyjnej w ulicach: Niepodległości, Piwnika Ponurego, Wierzbowej, Narcyzów,Lotników, Zillingera, Szczecińskiej w Sosnowcu</t>
  </si>
  <si>
    <t>RAZEM NAKŁADY INWESTYCYJNE</t>
  </si>
  <si>
    <t>WYDZIAŁ OCZYSZCZALNI RAZEM</t>
  </si>
  <si>
    <t>Opracowanie dokumentacji projektowo - kosztorysowej  na przebudowę oczyszczalni Radocha II - etap V.</t>
  </si>
  <si>
    <t>Budowa sieci kanalizacyjnej w ulicy Słowackiego, Mickiewicza w Sosnowcu</t>
  </si>
  <si>
    <t>Przebudowa oczyszczalni ścieków Radocha II w Sosnowcu - etap IV.</t>
  </si>
  <si>
    <t>kwoty przyjęto z kosztorysów projektanta</t>
  </si>
  <si>
    <t>Nadzory autorskie  - "Przebudowa oczyszczalni ścieków Radocha II w Sosnowcu - etap IV".</t>
  </si>
  <si>
    <t>33 nadzory, koszt 1 nadzoru 0,6 zł.</t>
  </si>
  <si>
    <t>Nadzór techniczny (inspektor) dla zadania "Przebudowa oczyszczalni ścieków Radocha II w Sosnowcu - etap IV".</t>
  </si>
  <si>
    <t>Kwota z umowy</t>
  </si>
  <si>
    <t>kwota z umowy</t>
  </si>
  <si>
    <t>kwota szacunkowa</t>
  </si>
  <si>
    <t>kwota szacunkowa wynikajaca z zakresu zaplanowanych robót</t>
  </si>
  <si>
    <t>Nadzory autorskie  - etap III przebudowy oczyszczalani ścieków Zagórze w Sosnowcu.</t>
  </si>
  <si>
    <t>Przebudowa oczyszczalni ścieków Zagórze - etap III.</t>
  </si>
  <si>
    <t>Projekt zabudowy prasy fitracyjno taśmowej na stanowisku 2.</t>
  </si>
  <si>
    <t>Zabudowa prasy na stanowisku 2.</t>
  </si>
  <si>
    <t>Sieć kanalizacyjna</t>
  </si>
  <si>
    <t>Odpisy amortyzacyjne</t>
  </si>
  <si>
    <t>Zysk netto - przeznaczony na inwestycje</t>
  </si>
  <si>
    <t>Skumulowane środki z lokat</t>
  </si>
  <si>
    <t>Środki z funduszy unijnych</t>
  </si>
  <si>
    <t>Pożyczki /kredyty</t>
  </si>
  <si>
    <t>Razem</t>
  </si>
  <si>
    <t>Wydatki inwestycyjne</t>
  </si>
  <si>
    <t>a</t>
  </si>
  <si>
    <t>b</t>
  </si>
  <si>
    <t>c</t>
  </si>
  <si>
    <t>Budowa sieci kanalizacyjnej w Południowej w Sosnowcu</t>
  </si>
  <si>
    <t>Budowa sieci kanalizacyjnej w Południowej bocznej w Sosnowcu</t>
  </si>
  <si>
    <t>160-200</t>
  </si>
  <si>
    <t>Środki własne w tym:</t>
  </si>
  <si>
    <t>w tys.zł</t>
  </si>
  <si>
    <t>ŹRÓDŁA FINANSOWANIA</t>
  </si>
  <si>
    <t>40-160</t>
  </si>
  <si>
    <t>110-200</t>
  </si>
  <si>
    <t>Przebudowa sieci wodociągowej w ulicy Armii Krajowej w Sosnowcu</t>
  </si>
  <si>
    <t>Budowa sieci kanalizacyjnej w ul. Braci Śniadeckich w Sosnowcu</t>
  </si>
  <si>
    <t>Przebudowa sieci kanalizacyjnej w ul. Dziewiczej 1-11 w Sosnowcu</t>
  </si>
  <si>
    <t>Budowa sieci kanalizacyjnej w ul.Puszkina, Kolbe, Łukasińskiego, Graniczna w Sosnowcu</t>
  </si>
  <si>
    <t>Budowa sieci kanalizacyjnej w dzielnicy BÓR w Sosnowcu</t>
  </si>
  <si>
    <t>Przebudowa sieci wodociągowej w dzielnicy Bór  w Sosnowcu</t>
  </si>
  <si>
    <t>URZĄDZEŃ WODOCIĄGOWYCH I URZĄDZEŃ KANALIZACYJNYCH</t>
  </si>
  <si>
    <t>Przebudowa sieci wodociągowej w ulicy  Lelewela  w Sosnowcu</t>
  </si>
  <si>
    <t>Przebudowa sieci wodociągowej w ulicy  Kilińskiego ( od ul. Piłsudskiego do ul. Kiepury + część ul. Kiepury )w Sosnowcu</t>
  </si>
  <si>
    <t>63-225</t>
  </si>
  <si>
    <t>150-200</t>
  </si>
  <si>
    <t>200-300</t>
  </si>
  <si>
    <t>200-315</t>
  </si>
  <si>
    <t>160-400</t>
  </si>
  <si>
    <t>150-300</t>
  </si>
  <si>
    <t>160-500</t>
  </si>
  <si>
    <t>160-600</t>
  </si>
  <si>
    <t>40-125</t>
  </si>
  <si>
    <t>Przebudowa sieci wodociągowej  zasilającej targowisko miejskie przy ul. Szklarnianej w Sosnowcu</t>
  </si>
  <si>
    <t>Budowa sieci kanalizacyjnej w ulicy Dobrzańskiego i Kraszewskiego w Sosnowcu</t>
  </si>
  <si>
    <t>Opracowanie dokumentacji projektowo - kosztorysowej  na wymianę pomp w pompowni II st. Pompy nr 06 i 05 części ściekowej oraz pomp 01,03 i 02 w części osadowej wraz z naprawą zbiorników.</t>
  </si>
  <si>
    <t>Roboty budowlane w zakresie wymiany pomp w pompowni II st. Pompy nr 06 i 05 części ściekowej oraz pomp 01,03 i 02 w części osadowej wraz z naprawą zbiorników.</t>
  </si>
  <si>
    <t>łaczna wartość 5100,00 - kwota 3600,00 zostanie przyjęta na 2021 rok</t>
  </si>
  <si>
    <t>Przebudowa sieci wodociągowej w ul. Upadowej i Wileńskiej</t>
  </si>
  <si>
    <t>36.</t>
  </si>
  <si>
    <t>Zakup, dostawa i montaż 2 sztuk mieszadeł recyrkulacji wewnętrznej dla reaktorów biologicznych 7.5 i 7.6.</t>
  </si>
  <si>
    <t xml:space="preserve">Budowa sieci kanalizacyjnej w ulicy Kwiatowej w Sosnowcu </t>
  </si>
  <si>
    <t>Przebudowa sieci kanalizacji ogólnospławnej w ul. Dobrzańskiego w Sosnowcu</t>
  </si>
  <si>
    <t>250-600</t>
  </si>
  <si>
    <t>800-1000</t>
  </si>
  <si>
    <t>40-315</t>
  </si>
  <si>
    <t>Przebudowa sieci wodociągowej w ulicy Śliwki (od ul. Gwarków do ul. Żelaznej) w Sosnowcu</t>
  </si>
  <si>
    <t>63-315</t>
  </si>
  <si>
    <t>200-600</t>
  </si>
  <si>
    <t>Budowa sieci kanalizacyjnej w ul. Gdańskiej i Skromnej w Sosnowcu</t>
  </si>
  <si>
    <t>Budowa sieci kanalizacyjnej w ulicy Armii Krajowej w Sosnowcu</t>
  </si>
  <si>
    <t xml:space="preserve">Budowa kanalizacji sanitarnej na odcinku pomiędzy ul. Armii Krajowej i ul. Boczną </t>
  </si>
  <si>
    <t>Renowacja bezwykopowa sieci ogólnospławnej w ul. Andersa w Sosnowcu</t>
  </si>
  <si>
    <t>Renowacja bezwykopowa sieci ogólnospławnej w ul. Staszica w Sosnowcu</t>
  </si>
  <si>
    <t>Renowacja bezwykopowa sieci ogólnospławnej w ul.3-go Maja w Sosnowcu</t>
  </si>
  <si>
    <t>Przebudowa sieci wodociągowej od Dąbrówki TTW do ul.  Baczyńskiego w Sosnowcu</t>
  </si>
  <si>
    <t>Przebudowa sieci wodociągowej w ul. Gołębiej</t>
  </si>
  <si>
    <t>50-225</t>
  </si>
  <si>
    <t>160-225</t>
  </si>
  <si>
    <t>50-315</t>
  </si>
  <si>
    <t>Przebudowa sieci wodociągowej w ul. Kolbe, Łukasińskiego, Puszkina, Graniczna, Sebyły w Sosnowcu</t>
  </si>
  <si>
    <t>32-90</t>
  </si>
  <si>
    <t>Przebudowa sieci wodociągowej w ulicy Juliszowskiej, Bocznej, Maczkowskiej , Krakowskiej, Stacyjnej, Kadłubka, Skwerowa, Spacerowej, Wodociągi w Sosnowcu</t>
  </si>
  <si>
    <t>Przebudowa sieci wodociągowej w ulicy 11 Listopada od  ul. Klonowej do Cmentarza  w Sosnowcu</t>
  </si>
  <si>
    <t>Budowa kolektora sanitarnego  z ulicy Broniewskiego, Ogrodowa, Wagowa, Dworcowa w Sosnowcu</t>
  </si>
  <si>
    <t>Budowa sieci kanalizacyjnej w ulicy  Juliuszowska , Boczna Maczkowskiej , Krakowskiej , Stacyjnej,  Feliks, Kadłubka, Spacerowa, Skwerowej i przepompownia Kazimierz w Sosnowcu,</t>
  </si>
  <si>
    <t>NA LATA 2017 - 2020</t>
  </si>
  <si>
    <t>SOSNOWIECKIE WODOCIĄGI SPÓŁKA AKCYJNA</t>
  </si>
  <si>
    <t>Przebudowa oczyszczalni ścieków Radocha II - etap V.</t>
  </si>
  <si>
    <t xml:space="preserve"> WIELOLETNI PLAN ROZWOJU I MODERNIZACJI URZĄDZEŃ WODOCIĄGOWYCH I URZĄDZEŃ KANALIZACYJNYCH NA LATA 2017-2020.  ZADANIA INWESTYCYJNE - SIEĆ WODOCIĄGOWA</t>
  </si>
  <si>
    <t>WIELOLETNI PLAN ROZWOJU I MODERNIZACJI URZĄDZEŃ WODOCIĄGOWYCH I URZĄDZEŃ KANALIZACYJNYCH NA LATA 2017-2020. ZADANIA INWESTYCYJNE - SIEĆ KANALIZACYJNA</t>
  </si>
  <si>
    <t>Przebudowa sieci wodociągowej od ul. Armii Krajowej                           (budynki 17 - 25) do ul. Bocznej w Sosnowcu</t>
  </si>
  <si>
    <t>Przebudowa sieci wodociągowej w ulicy Dobrzańskiego                        w Sosnowcu</t>
  </si>
  <si>
    <t>Przebudowa sieci wodociągowej w ulicy Dobrzańskiego                                                                               (od ul. Krasickiego do Łódzkiej ) w Sosnowcu</t>
  </si>
  <si>
    <t>Przebudowa sieci  wodociągowej w ulicy Długosza                           (od studni GPW do ul. Popiełuszki) w Sosnowcu</t>
  </si>
  <si>
    <t>Przebudowa sieci wodociągowej w ulicy Starzyńskiego                                             (od ul. Armii Krajowej do ul. Metalowej) w Sosnowcu</t>
  </si>
  <si>
    <t>Przebudowa sieci wodociągowej  w ulicy Będzińskiej                                                          (od ul. Szpaków do EC Będzin) w Sosnowcu</t>
  </si>
  <si>
    <t>Przebudowa sieci wodociągowej w ulicy Będzińskjej                                     (od ul.Suchej do Szpitala Górniczego) w Sosnowcu</t>
  </si>
  <si>
    <t>Przebudowa sieci wodociągowej w ulicy Czeladzkiej                            (od ul. Słonej do ul.Będzińskiej) w Sosnowcu</t>
  </si>
  <si>
    <t>Przebudowa sieci wodociągowej w ulicy Suchej +boczne                                           (od ul. Będzińskiej do ul.Lwowskiej) w Sosnowcu</t>
  </si>
  <si>
    <t>Przebudowa sieci wodociągowej w ulicy Orlej                                   (lewa i prawa strona) w Sosnowcu</t>
  </si>
  <si>
    <t>Przebudowa sieci wodociągowej w ulicach: Staszica                          (od ul.3-go Maja do ul.Okrzei oraz Chemicznej), Fabrycznej, Piotrkowskiej (część) w Sosnowcu</t>
  </si>
  <si>
    <t>Przebudowa sieci wodociągowej w ul. 3 Maja w Sosnowcu               (od ul. Piłsudskiego do Dworca PKP oraz wzdłuż budynku                                42 - 44)</t>
  </si>
  <si>
    <t>Przebudowa sieci wodociągowej w ulicy Gdańskiej i Skromnej                          w Sosnowcu</t>
  </si>
  <si>
    <t>Przebudowa sieci wodociągowej w ul. Willowej w Sosnowcu</t>
  </si>
  <si>
    <t>Budowa sieci kanalizacyjnej w ulicy Daniłowskiego                  w Sosnowcu</t>
  </si>
  <si>
    <t>Przebudowa sieci wodociągowej w ulicy Południowej, Bocznej                             w Sosnowcu</t>
  </si>
  <si>
    <t>Przebudowa sieci wodociągowej w ul Górnicza , Gwiezdna                    w Sosnowcu</t>
  </si>
  <si>
    <t>Budowa sieci kanalizacyjnej w ulicy Bronowej i Węglowej                         w Sosnowcu</t>
  </si>
  <si>
    <t>Budowa sieci kanalizacyjnej w ulicy Upadowej i Wileńskiej                            w Sosnowcu</t>
  </si>
  <si>
    <t>Budowa kanalizacji sanitarnej w ul. Juliuszowskiej                  (na odcinku pomiędzy budynkiem 7 i 33 ) w Sosnowcu</t>
  </si>
  <si>
    <t>Spłata pożyczek/kredytów/odsetek</t>
  </si>
  <si>
    <t>Przebudowa sieci wodociągowej w ulicy Węglowej i Bronowej           w Sosnowcu</t>
  </si>
  <si>
    <t>Przebudowa sieci wodociągowej w ulicy 11  Listopada od Ronda Wyklętych do ul. Niweckiej w Sosnowcu</t>
  </si>
  <si>
    <t>Przebudowa sieci wodociągowej w ulicy Jagiellońskiej  + osiedle                                 w Sosnowcu</t>
  </si>
  <si>
    <t xml:space="preserve">WIELOLETNI PLAN ROZWOJU I MODERNIZACJI URZĄDZEŃ WODOCIĄGOWYCH I URZĄDZEŃ KANALIZACYJNYCH NA LATA 2017-2020                                            ZADANIA INWESTYCYJNE - DZIAŁ OCZYSZCZALNI ŚCIEKÓW  </t>
  </si>
  <si>
    <t>Nadzory inspektorskie – Przebudowa oczyszczalni ścieków Zagórze w Sosnowcu - etap III (Inspektor Nadzoru - branża budowlana)</t>
  </si>
  <si>
    <t>Przebudowa sieci wodociągowej w ulicy Małe Zagórze + boczne                             w Sosnowcu</t>
  </si>
  <si>
    <t>Przebudowa sieci wodociągowej w ulicy Staropogońskiej                    (od ul Słonej do ul. Żytniej) w Sosnowcu</t>
  </si>
  <si>
    <t>Przebudowa sieci wodociągowej Stare Maczki w Sosnowcu</t>
  </si>
  <si>
    <t>WIELOLETNI PLAN ROZWOJU I MODERNIZACJI</t>
  </si>
  <si>
    <r>
      <t xml:space="preserve"> </t>
    </r>
    <r>
      <rPr>
        <sz val="11"/>
        <color indexed="8"/>
        <rFont val="Arial"/>
        <family val="2"/>
        <charset val="238"/>
      </rPr>
      <t xml:space="preserve">Sosnowiec czerwiec 2017r. </t>
    </r>
  </si>
  <si>
    <t>Budowa sieci kanalizacyjnej w ul. Orląt Lwowskich dla bud 76, 101-103 w Sosnowcu</t>
  </si>
  <si>
    <t>Budowa sieci kanalizacyjnej w ul. Bronowej 73-84 w Sosnowcu</t>
  </si>
  <si>
    <t>Budowa sieci kanalizacyjnej w ul. Małe Zagórze w Sosnowcu</t>
  </si>
  <si>
    <t>Budowa sieci kanalizacyjnej w ul. Malewicza w Sosnowcu</t>
  </si>
  <si>
    <t>Budowa sieci kanalizacyjnej w ul. Zaruskiego w Sosnowcu</t>
  </si>
  <si>
    <t>Budowa sieci kanalizacyjnej w ul.  Stare Maczki w Sosnowcu</t>
  </si>
  <si>
    <t>Budowa sieci kanalizacyjnej wraz z przepompownią ścieków w ul. Chemicznej w Sosnowcu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</si>
</sst>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8"/>
      <color indexed="8"/>
      <name val="Arial Narrow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8"/>
      <name val="Arial Rounded MT Bold"/>
      <family val="2"/>
    </font>
    <font>
      <b/>
      <sz val="18"/>
      <color indexed="30"/>
      <name val="Arial Rounded MT Bold"/>
      <family val="2"/>
    </font>
    <font>
      <b/>
      <sz val="18"/>
      <color indexed="57"/>
      <name val="Arial Rounded MT Bold"/>
      <family val="2"/>
    </font>
    <font>
      <sz val="11"/>
      <color indexed="11"/>
      <name val="Czcionka tekstu podstawowego"/>
      <family val="2"/>
      <charset val="238"/>
    </font>
    <font>
      <b/>
      <sz val="20"/>
      <color indexed="30"/>
      <name val="Times New Roman"/>
      <family val="1"/>
      <charset val="238"/>
    </font>
    <font>
      <sz val="18"/>
      <color indexed="8"/>
      <name val="Times New Roman"/>
      <family val="1"/>
      <charset val="238"/>
    </font>
    <font>
      <b/>
      <sz val="14"/>
      <color rgb="FF7030A0"/>
      <name val="Czcionka tekstu podstawowego"/>
      <charset val="238"/>
    </font>
    <font>
      <sz val="16"/>
      <color indexed="8"/>
      <name val="Arial Rounded MT Bold"/>
      <family val="2"/>
    </font>
    <font>
      <sz val="11"/>
      <color indexed="8"/>
      <name val="Arial"/>
      <family val="2"/>
      <charset val="238"/>
    </font>
    <font>
      <sz val="18"/>
      <color indexed="8"/>
      <name val="Arial Rounded MT Bold"/>
      <family val="2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6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sz val="16"/>
      <name val="Tahoma"/>
      <family val="2"/>
      <charset val="238"/>
    </font>
    <font>
      <sz val="11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color theme="6" tint="-0.499984740745262"/>
      <name val="Arial Narrow"/>
      <family val="2"/>
      <charset val="238"/>
    </font>
    <font>
      <sz val="11"/>
      <color theme="6" tint="-0.499984740745262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2"/>
      <color theme="1"/>
      <name val="Tahoma"/>
      <family val="2"/>
      <charset val="238"/>
    </font>
    <font>
      <sz val="12"/>
      <name val="Tahoma"/>
      <family val="2"/>
      <charset val="238"/>
    </font>
    <font>
      <b/>
      <sz val="11"/>
      <color theme="1"/>
      <name val="Tahoma"/>
      <family val="2"/>
      <charset val="238"/>
    </font>
    <font>
      <sz val="12"/>
      <color indexed="8"/>
      <name val="Tahom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5" fillId="0" borderId="0"/>
    <xf numFmtId="0" fontId="25" fillId="12" borderId="0" applyNumberFormat="0" applyBorder="0" applyAlignment="0" applyProtection="0"/>
    <xf numFmtId="0" fontId="26" fillId="13" borderId="9" applyNumberFormat="0" applyAlignment="0" applyProtection="0"/>
  </cellStyleXfs>
  <cellXfs count="186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0" xfId="0" applyFill="1"/>
    <xf numFmtId="0" fontId="2" fillId="2" borderId="0" xfId="0" applyFont="1" applyFill="1" applyBorder="1"/>
    <xf numFmtId="0" fontId="0" fillId="0" borderId="0" xfId="0" applyAlignment="1">
      <alignment horizontal="center"/>
    </xf>
    <xf numFmtId="0" fontId="7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/>
    </xf>
    <xf numFmtId="0" fontId="8" fillId="0" borderId="0" xfId="0" applyFont="1"/>
    <xf numFmtId="0" fontId="4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21" fillId="0" borderId="0" xfId="0" applyFont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2" fillId="7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1" fillId="2" borderId="0" xfId="0" applyFont="1" applyFill="1" applyBorder="1"/>
    <xf numFmtId="0" fontId="24" fillId="0" borderId="0" xfId="0" applyFont="1"/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9" fontId="23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164" fontId="27" fillId="2" borderId="1" xfId="0" applyNumberFormat="1" applyFont="1" applyFill="1" applyBorder="1" applyAlignment="1">
      <alignment wrapText="1"/>
    </xf>
    <xf numFmtId="0" fontId="28" fillId="0" borderId="3" xfId="0" applyFont="1" applyBorder="1" applyAlignment="1"/>
    <xf numFmtId="0" fontId="28" fillId="0" borderId="3" xfId="0" applyFont="1" applyBorder="1" applyAlignment="1">
      <alignment horizontal="center" wrapText="1"/>
    </xf>
    <xf numFmtId="0" fontId="27" fillId="2" borderId="1" xfId="0" applyFont="1" applyFill="1" applyBorder="1" applyAlignment="1">
      <alignment wrapText="1"/>
    </xf>
    <xf numFmtId="0" fontId="29" fillId="2" borderId="1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2" borderId="1" xfId="2" applyFont="1" applyFill="1" applyBorder="1" applyAlignment="1">
      <alignment wrapText="1"/>
    </xf>
    <xf numFmtId="0" fontId="29" fillId="0" borderId="2" xfId="0" applyFont="1" applyBorder="1" applyAlignment="1">
      <alignment horizontal="left" wrapText="1"/>
    </xf>
    <xf numFmtId="0" fontId="31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28" fillId="0" borderId="1" xfId="0" applyFont="1" applyBorder="1" applyAlignment="1">
      <alignment horizontal="center"/>
    </xf>
    <xf numFmtId="0" fontId="30" fillId="0" borderId="1" xfId="0" applyFont="1" applyBorder="1"/>
    <xf numFmtId="0" fontId="27" fillId="0" borderId="1" xfId="0" applyFont="1" applyBorder="1" applyAlignment="1">
      <alignment horizontal="center"/>
    </xf>
    <xf numFmtId="0" fontId="27" fillId="2" borderId="4" xfId="0" applyFont="1" applyFill="1" applyBorder="1" applyAlignment="1">
      <alignment wrapText="1"/>
    </xf>
    <xf numFmtId="0" fontId="27" fillId="0" borderId="1" xfId="0" applyFont="1" applyBorder="1" applyAlignment="1">
      <alignment horizontal="right"/>
    </xf>
    <xf numFmtId="164" fontId="27" fillId="0" borderId="1" xfId="0" applyNumberFormat="1" applyFont="1" applyBorder="1" applyAlignment="1"/>
    <xf numFmtId="4" fontId="27" fillId="0" borderId="1" xfId="0" applyNumberFormat="1" applyFont="1" applyBorder="1" applyAlignment="1"/>
    <xf numFmtId="164" fontId="32" fillId="2" borderId="1" xfId="0" applyNumberFormat="1" applyFont="1" applyFill="1" applyBorder="1" applyAlignment="1"/>
    <xf numFmtId="164" fontId="27" fillId="2" borderId="1" xfId="0" applyNumberFormat="1" applyFont="1" applyFill="1" applyBorder="1" applyAlignment="1"/>
    <xf numFmtId="0" fontId="27" fillId="0" borderId="1" xfId="0" applyFont="1" applyBorder="1"/>
    <xf numFmtId="0" fontId="27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right"/>
    </xf>
    <xf numFmtId="4" fontId="27" fillId="2" borderId="1" xfId="0" applyNumberFormat="1" applyFont="1" applyFill="1" applyBorder="1" applyAlignment="1"/>
    <xf numFmtId="4" fontId="27" fillId="2" borderId="1" xfId="0" applyNumberFormat="1" applyFont="1" applyFill="1" applyBorder="1" applyAlignment="1">
      <alignment horizontal="right"/>
    </xf>
    <xf numFmtId="0" fontId="27" fillId="0" borderId="1" xfId="0" applyFont="1" applyFill="1" applyBorder="1" applyAlignment="1">
      <alignment horizontal="right"/>
    </xf>
    <xf numFmtId="164" fontId="27" fillId="0" borderId="1" xfId="0" applyNumberFormat="1" applyFont="1" applyBorder="1" applyAlignment="1">
      <alignment horizontal="right"/>
    </xf>
    <xf numFmtId="164" fontId="27" fillId="0" borderId="1" xfId="0" applyNumberFormat="1" applyFont="1" applyBorder="1" applyAlignment="1">
      <alignment horizontal="center"/>
    </xf>
    <xf numFmtId="164" fontId="27" fillId="2" borderId="1" xfId="0" applyNumberFormat="1" applyFont="1" applyFill="1" applyBorder="1" applyAlignment="1">
      <alignment horizontal="right"/>
    </xf>
    <xf numFmtId="0" fontId="27" fillId="2" borderId="3" xfId="0" applyFont="1" applyFill="1" applyBorder="1" applyAlignment="1">
      <alignment horizontal="right"/>
    </xf>
    <xf numFmtId="0" fontId="27" fillId="2" borderId="3" xfId="0" applyFont="1" applyFill="1" applyBorder="1" applyAlignment="1"/>
    <xf numFmtId="0" fontId="27" fillId="2" borderId="1" xfId="0" applyFont="1" applyFill="1" applyBorder="1"/>
    <xf numFmtId="0" fontId="27" fillId="2" borderId="0" xfId="0" applyFont="1" applyFill="1" applyAlignment="1">
      <alignment horizontal="center"/>
    </xf>
    <xf numFmtId="164" fontId="27" fillId="0" borderId="1" xfId="0" applyNumberFormat="1" applyFont="1" applyBorder="1"/>
    <xf numFmtId="164" fontId="27" fillId="0" borderId="1" xfId="0" applyNumberFormat="1" applyFont="1" applyFill="1" applyBorder="1"/>
    <xf numFmtId="4" fontId="27" fillId="0" borderId="1" xfId="0" applyNumberFormat="1" applyFont="1" applyFill="1" applyBorder="1"/>
    <xf numFmtId="165" fontId="27" fillId="0" borderId="1" xfId="0" applyNumberFormat="1" applyFont="1" applyBorder="1"/>
    <xf numFmtId="4" fontId="27" fillId="2" borderId="3" xfId="0" applyNumberFormat="1" applyFont="1" applyFill="1" applyBorder="1" applyAlignment="1"/>
    <xf numFmtId="0" fontId="33" fillId="0" borderId="0" xfId="0" applyFont="1"/>
    <xf numFmtId="0" fontId="34" fillId="0" borderId="0" xfId="0" applyFont="1"/>
    <xf numFmtId="0" fontId="29" fillId="0" borderId="1" xfId="0" applyFont="1" applyBorder="1" applyAlignment="1">
      <alignment horizontal="left" wrapText="1"/>
    </xf>
    <xf numFmtId="0" fontId="27" fillId="2" borderId="0" xfId="0" applyFont="1" applyFill="1" applyBorder="1" applyAlignment="1">
      <alignment wrapText="1"/>
    </xf>
    <xf numFmtId="164" fontId="29" fillId="2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right"/>
    </xf>
    <xf numFmtId="0" fontId="27" fillId="2" borderId="3" xfId="0" applyFont="1" applyFill="1" applyBorder="1" applyAlignment="1">
      <alignment wrapText="1"/>
    </xf>
    <xf numFmtId="4" fontId="27" fillId="0" borderId="1" xfId="0" applyNumberFormat="1" applyFont="1" applyBorder="1" applyAlignment="1">
      <alignment horizontal="right"/>
    </xf>
    <xf numFmtId="4" fontId="27" fillId="0" borderId="3" xfId="0" applyNumberFormat="1" applyFont="1" applyBorder="1" applyAlignment="1">
      <alignment horizontal="right"/>
    </xf>
    <xf numFmtId="4" fontId="27" fillId="2" borderId="3" xfId="0" applyNumberFormat="1" applyFont="1" applyFill="1" applyBorder="1" applyAlignment="1">
      <alignment horizontal="right"/>
    </xf>
    <xf numFmtId="4" fontId="32" fillId="0" borderId="3" xfId="0" applyNumberFormat="1" applyFont="1" applyBorder="1" applyAlignment="1">
      <alignment horizontal="right"/>
    </xf>
    <xf numFmtId="4" fontId="32" fillId="2" borderId="3" xfId="0" applyNumberFormat="1" applyFont="1" applyFill="1" applyBorder="1" applyAlignment="1">
      <alignment horizontal="right"/>
    </xf>
    <xf numFmtId="0" fontId="27" fillId="0" borderId="3" xfId="0" applyFont="1" applyBorder="1" applyAlignment="1">
      <alignment horizontal="right"/>
    </xf>
    <xf numFmtId="4" fontId="27" fillId="0" borderId="3" xfId="0" applyNumberFormat="1" applyFont="1" applyBorder="1" applyAlignment="1"/>
    <xf numFmtId="4" fontId="27" fillId="0" borderId="1" xfId="0" applyNumberFormat="1" applyFont="1" applyFill="1" applyBorder="1" applyAlignment="1">
      <alignment horizontal="right"/>
    </xf>
    <xf numFmtId="4" fontId="32" fillId="2" borderId="1" xfId="0" applyNumberFormat="1" applyFont="1" applyFill="1" applyBorder="1" applyAlignment="1">
      <alignment horizontal="right"/>
    </xf>
    <xf numFmtId="0" fontId="38" fillId="0" borderId="1" xfId="0" applyFont="1" applyBorder="1" applyAlignment="1">
      <alignment horizontal="right"/>
    </xf>
    <xf numFmtId="4" fontId="27" fillId="0" borderId="4" xfId="0" applyNumberFormat="1" applyFont="1" applyBorder="1" applyAlignment="1">
      <alignment horizontal="right"/>
    </xf>
    <xf numFmtId="4" fontId="32" fillId="0" borderId="1" xfId="0" applyNumberFormat="1" applyFont="1" applyBorder="1" applyAlignment="1">
      <alignment horizontal="right"/>
    </xf>
    <xf numFmtId="0" fontId="38" fillId="0" borderId="1" xfId="0" applyFont="1" applyBorder="1"/>
    <xf numFmtId="164" fontId="27" fillId="0" borderId="1" xfId="0" applyNumberFormat="1" applyFont="1" applyFill="1" applyBorder="1" applyAlignment="1">
      <alignment horizontal="right"/>
    </xf>
    <xf numFmtId="165" fontId="27" fillId="2" borderId="1" xfId="0" applyNumberFormat="1" applyFont="1" applyFill="1" applyBorder="1" applyAlignment="1">
      <alignment horizontal="right"/>
    </xf>
    <xf numFmtId="4" fontId="30" fillId="0" borderId="1" xfId="0" applyNumberFormat="1" applyFont="1" applyBorder="1"/>
    <xf numFmtId="0" fontId="39" fillId="0" borderId="1" xfId="0" applyFont="1" applyBorder="1" applyAlignment="1">
      <alignment horizontal="center"/>
    </xf>
    <xf numFmtId="0" fontId="39" fillId="0" borderId="1" xfId="0" applyFont="1" applyBorder="1"/>
    <xf numFmtId="4" fontId="39" fillId="0" borderId="1" xfId="0" applyNumberFormat="1" applyFont="1" applyBorder="1"/>
    <xf numFmtId="4" fontId="39" fillId="0" borderId="1" xfId="0" applyNumberFormat="1" applyFont="1" applyFill="1" applyBorder="1"/>
    <xf numFmtId="4" fontId="39" fillId="6" borderId="1" xfId="0" applyNumberFormat="1" applyFont="1" applyFill="1" applyBorder="1"/>
    <xf numFmtId="4" fontId="40" fillId="0" borderId="1" xfId="0" applyNumberFormat="1" applyFont="1" applyFill="1" applyBorder="1"/>
    <xf numFmtId="0" fontId="30" fillId="0" borderId="1" xfId="0" applyFont="1" applyBorder="1" applyAlignment="1">
      <alignment wrapText="1"/>
    </xf>
    <xf numFmtId="4" fontId="30" fillId="5" borderId="1" xfId="0" applyNumberFormat="1" applyFont="1" applyFill="1" applyBorder="1"/>
    <xf numFmtId="0" fontId="41" fillId="0" borderId="1" xfId="0" applyFont="1" applyBorder="1" applyAlignment="1">
      <alignment wrapText="1"/>
    </xf>
    <xf numFmtId="4" fontId="41" fillId="2" borderId="1" xfId="0" applyNumberFormat="1" applyFont="1" applyFill="1" applyBorder="1"/>
    <xf numFmtId="4" fontId="41" fillId="5" borderId="1" xfId="0" applyNumberFormat="1" applyFont="1" applyFill="1" applyBorder="1"/>
    <xf numFmtId="0" fontId="27" fillId="2" borderId="1" xfId="0" applyFont="1" applyFill="1" applyBorder="1" applyAlignment="1"/>
    <xf numFmtId="0" fontId="31" fillId="10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right" vertical="center"/>
    </xf>
    <xf numFmtId="0" fontId="42" fillId="2" borderId="1" xfId="0" applyFont="1" applyFill="1" applyBorder="1" applyAlignment="1">
      <alignment vertical="center" wrapText="1"/>
    </xf>
    <xf numFmtId="4" fontId="39" fillId="2" borderId="1" xfId="0" applyNumberFormat="1" applyFont="1" applyFill="1" applyBorder="1" applyAlignment="1">
      <alignment horizontal="right" vertical="center"/>
    </xf>
    <xf numFmtId="0" fontId="40" fillId="2" borderId="1" xfId="0" applyFont="1" applyFill="1" applyBorder="1" applyAlignment="1">
      <alignment horizontal="left" vertical="center" wrapText="1"/>
    </xf>
    <xf numFmtId="4" fontId="40" fillId="2" borderId="1" xfId="0" applyNumberFormat="1" applyFont="1" applyFill="1" applyBorder="1" applyAlignment="1">
      <alignment horizontal="right" vertical="center"/>
    </xf>
    <xf numFmtId="164" fontId="39" fillId="2" borderId="1" xfId="0" applyNumberFormat="1" applyFont="1" applyFill="1" applyBorder="1" applyAlignment="1">
      <alignment vertical="center" wrapText="1"/>
    </xf>
    <xf numFmtId="4" fontId="40" fillId="0" borderId="1" xfId="0" applyNumberFormat="1" applyFont="1" applyBorder="1" applyAlignment="1">
      <alignment horizontal="right" vertical="center"/>
    </xf>
    <xf numFmtId="4" fontId="39" fillId="0" borderId="1" xfId="0" applyNumberFormat="1" applyFont="1" applyBorder="1" applyAlignment="1">
      <alignment horizontal="right" vertical="center"/>
    </xf>
    <xf numFmtId="0" fontId="39" fillId="2" borderId="1" xfId="0" applyFont="1" applyFill="1" applyBorder="1" applyAlignment="1">
      <alignment vertical="center" wrapText="1"/>
    </xf>
    <xf numFmtId="0" fontId="31" fillId="10" borderId="1" xfId="0" applyFont="1" applyFill="1" applyBorder="1" applyAlignment="1">
      <alignment vertical="center" wrapText="1"/>
    </xf>
    <xf numFmtId="4" fontId="31" fillId="10" borderId="1" xfId="0" applyNumberFormat="1" applyFont="1" applyFill="1" applyBorder="1" applyAlignment="1">
      <alignment vertical="center" wrapText="1"/>
    </xf>
    <xf numFmtId="4" fontId="39" fillId="0" borderId="1" xfId="0" applyNumberFormat="1" applyFont="1" applyBorder="1" applyAlignment="1">
      <alignment vertical="center"/>
    </xf>
    <xf numFmtId="4" fontId="31" fillId="2" borderId="1" xfId="0" applyNumberFormat="1" applyFont="1" applyFill="1" applyBorder="1" applyAlignment="1">
      <alignment vertical="center" wrapText="1"/>
    </xf>
    <xf numFmtId="0" fontId="40" fillId="0" borderId="1" xfId="0" applyFont="1" applyFill="1" applyBorder="1" applyAlignment="1">
      <alignment horizontal="left" vertical="center" wrapText="1"/>
    </xf>
    <xf numFmtId="4" fontId="40" fillId="0" borderId="1" xfId="0" applyNumberFormat="1" applyFont="1" applyBorder="1" applyAlignment="1">
      <alignment vertical="center"/>
    </xf>
    <xf numFmtId="0" fontId="39" fillId="2" borderId="1" xfId="0" applyFont="1" applyFill="1" applyBorder="1" applyAlignment="1">
      <alignment wrapText="1"/>
    </xf>
    <xf numFmtId="0" fontId="39" fillId="2" borderId="1" xfId="0" applyFont="1" applyFill="1" applyBorder="1" applyAlignment="1">
      <alignment horizontal="right"/>
    </xf>
    <xf numFmtId="0" fontId="31" fillId="2" borderId="1" xfId="0" applyFont="1" applyFill="1" applyBorder="1"/>
    <xf numFmtId="0" fontId="41" fillId="2" borderId="1" xfId="0" applyFont="1" applyFill="1" applyBorder="1" applyAlignment="1">
      <alignment horizontal="left"/>
    </xf>
    <xf numFmtId="4" fontId="41" fillId="2" borderId="1" xfId="0" applyNumberFormat="1" applyFont="1" applyFill="1" applyBorder="1" applyAlignment="1">
      <alignment horizontal="right"/>
    </xf>
    <xf numFmtId="0" fontId="31" fillId="11" borderId="1" xfId="0" applyFont="1" applyFill="1" applyBorder="1" applyAlignment="1">
      <alignment horizontal="center" vertical="center" wrapText="1"/>
    </xf>
    <xf numFmtId="0" fontId="41" fillId="11" borderId="1" xfId="0" applyFont="1" applyFill="1" applyBorder="1" applyAlignment="1">
      <alignment vertical="center" wrapText="1"/>
    </xf>
    <xf numFmtId="4" fontId="41" fillId="11" borderId="1" xfId="0" applyNumberFormat="1" applyFont="1" applyFill="1" applyBorder="1" applyAlignment="1">
      <alignment vertical="center" wrapText="1"/>
    </xf>
    <xf numFmtId="0" fontId="27" fillId="0" borderId="2" xfId="0" applyFont="1" applyBorder="1" applyAlignment="1">
      <alignment horizontal="center"/>
    </xf>
    <xf numFmtId="3" fontId="27" fillId="0" borderId="1" xfId="0" applyNumberFormat="1" applyFont="1" applyBorder="1"/>
    <xf numFmtId="3" fontId="27" fillId="0" borderId="0" xfId="0" applyNumberFormat="1" applyFont="1"/>
    <xf numFmtId="0" fontId="27" fillId="0" borderId="0" xfId="0" applyFont="1"/>
    <xf numFmtId="164" fontId="29" fillId="2" borderId="1" xfId="0" applyNumberFormat="1" applyFont="1" applyFill="1" applyBorder="1" applyAlignment="1">
      <alignment horizontal="right"/>
    </xf>
    <xf numFmtId="4" fontId="0" fillId="0" borderId="0" xfId="0" applyNumberFormat="1"/>
    <xf numFmtId="4" fontId="28" fillId="7" borderId="1" xfId="0" applyNumberFormat="1" applyFont="1" applyFill="1" applyBorder="1" applyAlignment="1">
      <alignment horizontal="right"/>
    </xf>
    <xf numFmtId="4" fontId="28" fillId="7" borderId="1" xfId="0" applyNumberFormat="1" applyFont="1" applyFill="1" applyBorder="1" applyAlignment="1"/>
    <xf numFmtId="4" fontId="28" fillId="9" borderId="1" xfId="0" applyNumberFormat="1" applyFont="1" applyFill="1" applyBorder="1" applyAlignment="1">
      <alignment horizontal="right"/>
    </xf>
    <xf numFmtId="4" fontId="28" fillId="9" borderId="1" xfId="0" applyNumberFormat="1" applyFont="1" applyFill="1" applyBorder="1" applyAlignment="1"/>
    <xf numFmtId="4" fontId="28" fillId="8" borderId="1" xfId="0" applyNumberFormat="1" applyFont="1" applyFill="1" applyBorder="1" applyAlignment="1">
      <alignment horizontal="right"/>
    </xf>
    <xf numFmtId="4" fontId="28" fillId="8" borderId="1" xfId="0" applyNumberFormat="1" applyFont="1" applyFill="1" applyBorder="1" applyAlignment="1"/>
    <xf numFmtId="4" fontId="28" fillId="4" borderId="1" xfId="0" applyNumberFormat="1" applyFont="1" applyFill="1" applyBorder="1" applyAlignment="1">
      <alignment horizontal="right"/>
    </xf>
    <xf numFmtId="4" fontId="28" fillId="4" borderId="1" xfId="0" applyNumberFormat="1" applyFont="1" applyFill="1" applyBorder="1" applyAlignment="1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41" fillId="0" borderId="8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22" fillId="3" borderId="2" xfId="1" applyFont="1" applyFill="1" applyBorder="1" applyAlignment="1"/>
    <xf numFmtId="0" fontId="22" fillId="3" borderId="6" xfId="1" applyFont="1" applyFill="1" applyBorder="1" applyAlignment="1"/>
    <xf numFmtId="0" fontId="22" fillId="3" borderId="2" xfId="1" applyFont="1" applyFill="1" applyBorder="1" applyAlignment="1">
      <alignment horizontal="center"/>
    </xf>
    <xf numFmtId="0" fontId="22" fillId="3" borderId="6" xfId="1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8" fillId="9" borderId="4" xfId="0" applyFont="1" applyFill="1" applyBorder="1" applyAlignment="1">
      <alignment horizontal="center"/>
    </xf>
    <xf numFmtId="0" fontId="8" fillId="9" borderId="5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wrapText="1"/>
    </xf>
    <xf numFmtId="0" fontId="37" fillId="0" borderId="8" xfId="0" applyFont="1" applyBorder="1" applyAlignment="1"/>
  </cellXfs>
  <cellStyles count="4">
    <cellStyle name="Komórka zaznaczona" xfId="3" builtinId="23" hidden="1"/>
    <cellStyle name="Normalny" xfId="0" builtinId="0"/>
    <cellStyle name="Normalny 2" xfId="1"/>
    <cellStyle name="Zły" xfId="2" builtinId="27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="60" zoomScaleNormal="100" workbookViewId="0">
      <selection activeCell="A19" sqref="A19"/>
    </sheetView>
  </sheetViews>
  <sheetFormatPr defaultRowHeight="15"/>
  <sheetData>
    <row r="1" spans="1:16" ht="23.25">
      <c r="A1" s="160" t="s">
        <v>202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5"/>
      <c r="P1" s="5"/>
    </row>
    <row r="2" spans="1:16" ht="23.25">
      <c r="A2" s="160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5"/>
      <c r="P2" s="5"/>
    </row>
    <row r="3" spans="1:16" ht="22.5">
      <c r="A3" s="12"/>
    </row>
    <row r="4" spans="1:16" ht="22.5">
      <c r="A4" s="12"/>
    </row>
    <row r="5" spans="1:16" ht="22.5">
      <c r="A5" s="13"/>
    </row>
    <row r="6" spans="1:16" ht="22.5">
      <c r="A6" s="14"/>
    </row>
    <row r="7" spans="1:16" ht="22.5">
      <c r="A7" s="15"/>
    </row>
    <row r="8" spans="1:16" ht="25.5">
      <c r="A8" s="161" t="s">
        <v>235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"/>
      <c r="P8" s="16"/>
    </row>
    <row r="9" spans="1:16" ht="25.5">
      <c r="A9" s="161" t="s">
        <v>156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"/>
      <c r="P9" s="16"/>
    </row>
    <row r="10" spans="1:16" ht="25.5">
      <c r="A10" s="161" t="s">
        <v>201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"/>
      <c r="P10" s="16"/>
    </row>
    <row r="11" spans="1:16" ht="25.5">
      <c r="A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6" ht="23.25">
      <c r="A12" s="19"/>
      <c r="C12" s="20"/>
      <c r="D12" s="20"/>
      <c r="E12" s="20"/>
      <c r="F12" s="20"/>
    </row>
    <row r="13" spans="1:16" ht="23.25">
      <c r="A13" s="19"/>
    </row>
    <row r="14" spans="1:16" ht="23.25">
      <c r="A14" s="19"/>
    </row>
    <row r="15" spans="1:16" ht="23.25">
      <c r="A15" s="19"/>
    </row>
    <row r="16" spans="1:16" ht="23.25">
      <c r="A16" s="19"/>
    </row>
    <row r="17" spans="1:16" ht="23.25">
      <c r="A17" s="19"/>
    </row>
    <row r="18" spans="1:16" ht="19.5">
      <c r="A18" s="158" t="s">
        <v>236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5"/>
      <c r="P18" s="5"/>
    </row>
    <row r="19" spans="1:16" ht="22.5">
      <c r="A19" s="21"/>
    </row>
  </sheetData>
  <mergeCells count="6">
    <mergeCell ref="A18:N18"/>
    <mergeCell ref="A1:N1"/>
    <mergeCell ref="A2:N2"/>
    <mergeCell ref="A8:N8"/>
    <mergeCell ref="A9:N9"/>
    <mergeCell ref="A10:N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BreakPreview" zoomScale="60" zoomScaleNormal="100" workbookViewId="0">
      <selection activeCell="J9" sqref="J9"/>
    </sheetView>
  </sheetViews>
  <sheetFormatPr defaultRowHeight="15"/>
  <cols>
    <col min="1" max="1" width="5" customWidth="1"/>
    <col min="2" max="2" width="23.5703125" customWidth="1"/>
    <col min="3" max="10" width="15.28515625" customWidth="1"/>
    <col min="11" max="11" width="8.28515625" customWidth="1"/>
    <col min="12" max="12" width="7.7109375" customWidth="1"/>
  </cols>
  <sheetData>
    <row r="1" spans="1:13" ht="25.5" customHeight="1">
      <c r="A1" s="163" t="s">
        <v>107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3" ht="15" customHeight="1">
      <c r="A2" s="167" t="s">
        <v>0</v>
      </c>
      <c r="B2" s="169" t="s">
        <v>57</v>
      </c>
      <c r="C2" s="171">
        <v>2017</v>
      </c>
      <c r="D2" s="172"/>
      <c r="E2" s="173">
        <v>2018</v>
      </c>
      <c r="F2" s="174"/>
      <c r="G2" s="175">
        <v>2019</v>
      </c>
      <c r="H2" s="176"/>
      <c r="I2" s="165">
        <v>2020</v>
      </c>
      <c r="J2" s="166"/>
      <c r="K2" s="26"/>
      <c r="L2" s="26"/>
      <c r="M2" s="26"/>
    </row>
    <row r="3" spans="1:13" ht="15.75">
      <c r="A3" s="168"/>
      <c r="B3" s="170"/>
      <c r="C3" s="22" t="s">
        <v>36</v>
      </c>
      <c r="D3" s="22" t="s">
        <v>37</v>
      </c>
      <c r="E3" s="23" t="s">
        <v>36</v>
      </c>
      <c r="F3" s="23" t="s">
        <v>37</v>
      </c>
      <c r="G3" s="24" t="s">
        <v>36</v>
      </c>
      <c r="H3" s="24" t="s">
        <v>37</v>
      </c>
      <c r="I3" s="25" t="s">
        <v>36</v>
      </c>
      <c r="J3" s="25" t="s">
        <v>37</v>
      </c>
      <c r="K3" s="26"/>
      <c r="L3" s="26"/>
      <c r="M3" s="26"/>
    </row>
    <row r="4" spans="1:13" ht="28.5" customHeight="1">
      <c r="A4" s="58" t="s">
        <v>60</v>
      </c>
      <c r="B4" s="113" t="s">
        <v>67</v>
      </c>
      <c r="C4" s="106">
        <f>'WODOCIĄG '!D5</f>
        <v>31901.8</v>
      </c>
      <c r="D4" s="106">
        <f>'WODOCIĄG '!E5</f>
        <v>22096.720000000001</v>
      </c>
      <c r="E4" s="106">
        <f>'WODOCIĄG '!F5</f>
        <v>17897</v>
      </c>
      <c r="F4" s="106">
        <f>'WODOCIĄG '!G5</f>
        <v>11722.65</v>
      </c>
      <c r="G4" s="106">
        <f>'WODOCIĄG '!H5</f>
        <v>7540</v>
      </c>
      <c r="H4" s="106">
        <f>'WODOCIĄG '!I5</f>
        <v>4475</v>
      </c>
      <c r="I4" s="106">
        <f>'WODOCIĄG '!J5</f>
        <v>2700</v>
      </c>
      <c r="J4" s="106">
        <f>'WODOCIĄG '!K5</f>
        <v>1778</v>
      </c>
      <c r="K4" s="27"/>
      <c r="L4" s="27"/>
      <c r="M4" s="26"/>
    </row>
    <row r="5" spans="1:13" ht="28.5" customHeight="1">
      <c r="A5" s="58" t="s">
        <v>61</v>
      </c>
      <c r="B5" s="58" t="s">
        <v>131</v>
      </c>
      <c r="C5" s="106">
        <f>KANAŁ!D4</f>
        <v>21263.46</v>
      </c>
      <c r="D5" s="114">
        <f>KANAŁ!E4</f>
        <v>30207.64</v>
      </c>
      <c r="E5" s="106">
        <f>KANAŁ!F4</f>
        <v>13355</v>
      </c>
      <c r="F5" s="114">
        <f>KANAŁ!G4</f>
        <v>19655.2</v>
      </c>
      <c r="G5" s="106">
        <f>KANAŁ!H4</f>
        <v>890</v>
      </c>
      <c r="H5" s="114">
        <f>KANAŁ!I4</f>
        <v>1400</v>
      </c>
      <c r="I5" s="106">
        <f>KANAŁ!J4</f>
        <v>3185</v>
      </c>
      <c r="J5" s="114">
        <f>KANAŁ!K4</f>
        <v>5103.7</v>
      </c>
      <c r="K5" s="27"/>
      <c r="L5" s="27"/>
      <c r="M5" s="26"/>
    </row>
    <row r="6" spans="1:13" ht="28.5" customHeight="1">
      <c r="A6" s="58" t="s">
        <v>63</v>
      </c>
      <c r="B6" s="58" t="s">
        <v>68</v>
      </c>
      <c r="C6" s="106"/>
      <c r="D6" s="114">
        <f>Oczyszczalnie!C3</f>
        <v>7793.369999999999</v>
      </c>
      <c r="E6" s="106"/>
      <c r="F6" s="114">
        <f>Oczyszczalnie!D3</f>
        <v>850</v>
      </c>
      <c r="G6" s="106"/>
      <c r="H6" s="114">
        <f>Oczyszczalnie!E3</f>
        <v>9580</v>
      </c>
      <c r="I6" s="106"/>
      <c r="J6" s="114">
        <f>Oczyszczalnie!F3</f>
        <v>11800</v>
      </c>
      <c r="K6" s="27"/>
      <c r="L6" s="27"/>
      <c r="M6" s="26"/>
    </row>
    <row r="7" spans="1:13" ht="28.5" customHeight="1">
      <c r="A7" s="58" t="s">
        <v>65</v>
      </c>
      <c r="B7" s="58" t="s">
        <v>108</v>
      </c>
      <c r="C7" s="106"/>
      <c r="D7" s="114">
        <v>3650</v>
      </c>
      <c r="E7" s="106"/>
      <c r="F7" s="114">
        <v>2000</v>
      </c>
      <c r="G7" s="106"/>
      <c r="H7" s="114">
        <v>1000</v>
      </c>
      <c r="I7" s="106"/>
      <c r="J7" s="114">
        <v>1000</v>
      </c>
      <c r="K7" s="27"/>
      <c r="L7" s="27"/>
      <c r="M7" s="26"/>
    </row>
    <row r="8" spans="1:13" ht="48.75" customHeight="1">
      <c r="A8" s="58" t="s">
        <v>62</v>
      </c>
      <c r="B8" s="113" t="s">
        <v>109</v>
      </c>
      <c r="C8" s="106"/>
      <c r="D8" s="114">
        <v>752.3</v>
      </c>
      <c r="E8" s="106"/>
      <c r="F8" s="114">
        <v>650</v>
      </c>
      <c r="G8" s="106"/>
      <c r="H8" s="114">
        <v>250</v>
      </c>
      <c r="I8" s="106"/>
      <c r="J8" s="114">
        <v>200</v>
      </c>
      <c r="K8" s="27"/>
      <c r="L8" s="27"/>
      <c r="M8" s="26"/>
    </row>
    <row r="9" spans="1:13" ht="37.5" customHeight="1">
      <c r="A9" s="58"/>
      <c r="B9" s="115" t="s">
        <v>114</v>
      </c>
      <c r="C9" s="116">
        <f>SUM(C4:C8)</f>
        <v>53165.259999999995</v>
      </c>
      <c r="D9" s="117">
        <f>SUM(D4:D8)</f>
        <v>64500.03</v>
      </c>
      <c r="E9" s="117">
        <f t="shared" ref="E9:J9" si="0">SUM(E4:E8)</f>
        <v>31252</v>
      </c>
      <c r="F9" s="117">
        <f t="shared" si="0"/>
        <v>34877.85</v>
      </c>
      <c r="G9" s="117">
        <f t="shared" si="0"/>
        <v>8430</v>
      </c>
      <c r="H9" s="117">
        <f t="shared" si="0"/>
        <v>16705</v>
      </c>
      <c r="I9" s="117">
        <f t="shared" si="0"/>
        <v>5885</v>
      </c>
      <c r="J9" s="117">
        <f t="shared" si="0"/>
        <v>19881.7</v>
      </c>
      <c r="K9" s="27"/>
      <c r="L9" s="27"/>
      <c r="M9" s="26"/>
    </row>
    <row r="10" spans="1:13" ht="21.75" customHeight="1"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 ht="23.25" customHeight="1">
      <c r="L11" s="26"/>
      <c r="M11" s="26"/>
    </row>
    <row r="12" spans="1:13" ht="21.75" customHeight="1">
      <c r="K12" s="26"/>
      <c r="L12" s="26"/>
      <c r="M12" s="26"/>
    </row>
    <row r="13" spans="1:13">
      <c r="K13" s="26"/>
      <c r="L13" s="26"/>
      <c r="M13" s="26"/>
    </row>
    <row r="14" spans="1:13">
      <c r="K14" s="26"/>
      <c r="L14" s="26"/>
      <c r="M14" s="26"/>
    </row>
    <row r="15" spans="1:13">
      <c r="K15" s="26"/>
      <c r="L15" s="26"/>
      <c r="M15" s="26"/>
    </row>
  </sheetData>
  <mergeCells count="7">
    <mergeCell ref="A1:J1"/>
    <mergeCell ref="I2:J2"/>
    <mergeCell ref="A2:A3"/>
    <mergeCell ref="B2:B3"/>
    <mergeCell ref="C2:D2"/>
    <mergeCell ref="E2:F2"/>
    <mergeCell ref="G2:H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firstPageNumber="11" orientation="landscape" useFirstPageNumber="1" r:id="rId1"/>
  <headerFooter>
    <oddFooter>&amp;R&amp;P</oddFooter>
  </headerFooter>
  <colBreaks count="1" manualBreakCount="1">
    <brk id="10" max="1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view="pageBreakPreview" topLeftCell="A43" zoomScale="60" zoomScaleNormal="85" workbookViewId="0">
      <selection activeCell="D65" sqref="D65"/>
    </sheetView>
  </sheetViews>
  <sheetFormatPr defaultRowHeight="15"/>
  <cols>
    <col min="1" max="1" width="5.5703125" customWidth="1"/>
    <col min="2" max="2" width="88.42578125" customWidth="1"/>
    <col min="3" max="3" width="12.7109375" customWidth="1"/>
    <col min="4" max="4" width="16.7109375" customWidth="1"/>
    <col min="5" max="5" width="17.5703125" customWidth="1"/>
    <col min="6" max="7" width="15" customWidth="1"/>
    <col min="8" max="8" width="14.42578125" customWidth="1"/>
    <col min="9" max="11" width="14" customWidth="1"/>
  </cols>
  <sheetData>
    <row r="1" spans="1:11" s="85" customFormat="1" ht="18.75">
      <c r="A1" s="84" t="s">
        <v>204</v>
      </c>
    </row>
    <row r="2" spans="1:11" ht="15.75" customHeight="1">
      <c r="A2" s="177" t="s">
        <v>0</v>
      </c>
      <c r="B2" s="177" t="s">
        <v>1</v>
      </c>
      <c r="C2" s="180" t="s">
        <v>2</v>
      </c>
      <c r="D2" s="41"/>
      <c r="E2" s="41"/>
      <c r="F2" s="41"/>
      <c r="G2" s="41"/>
      <c r="H2" s="41"/>
      <c r="I2" s="41"/>
      <c r="J2" s="41"/>
      <c r="K2" s="42"/>
    </row>
    <row r="3" spans="1:11" ht="29.25" customHeight="1">
      <c r="A3" s="178"/>
      <c r="B3" s="178"/>
      <c r="C3" s="181"/>
      <c r="D3" s="171">
        <v>2017</v>
      </c>
      <c r="E3" s="172"/>
      <c r="F3" s="173">
        <v>2018</v>
      </c>
      <c r="G3" s="174"/>
      <c r="H3" s="175">
        <v>2019</v>
      </c>
      <c r="I3" s="176"/>
      <c r="J3" s="165">
        <v>2020</v>
      </c>
      <c r="K3" s="166"/>
    </row>
    <row r="4" spans="1:11" ht="17.25" customHeight="1">
      <c r="A4" s="179"/>
      <c r="B4" s="179"/>
      <c r="C4" s="182"/>
      <c r="D4" s="22" t="s">
        <v>36</v>
      </c>
      <c r="E4" s="22" t="s">
        <v>37</v>
      </c>
      <c r="F4" s="23" t="s">
        <v>36</v>
      </c>
      <c r="G4" s="23" t="s">
        <v>37</v>
      </c>
      <c r="H4" s="24" t="s">
        <v>36</v>
      </c>
      <c r="I4" s="24" t="s">
        <v>37</v>
      </c>
      <c r="J4" s="25" t="s">
        <v>36</v>
      </c>
      <c r="K4" s="25" t="s">
        <v>37</v>
      </c>
    </row>
    <row r="5" spans="1:11" ht="33" customHeight="1">
      <c r="A5" s="47" t="s">
        <v>60</v>
      </c>
      <c r="B5" s="47" t="s">
        <v>106</v>
      </c>
      <c r="C5" s="48"/>
      <c r="D5" s="150">
        <f>SUM(D6:D77)</f>
        <v>31901.8</v>
      </c>
      <c r="E5" s="150">
        <f t="shared" ref="E5:K5" si="0">SUM(E6:E77)</f>
        <v>22096.720000000001</v>
      </c>
      <c r="F5" s="152">
        <f t="shared" si="0"/>
        <v>17897</v>
      </c>
      <c r="G5" s="152">
        <f t="shared" si="0"/>
        <v>11722.65</v>
      </c>
      <c r="H5" s="154">
        <f t="shared" si="0"/>
        <v>7540</v>
      </c>
      <c r="I5" s="154">
        <f t="shared" si="0"/>
        <v>4475</v>
      </c>
      <c r="J5" s="156">
        <f t="shared" si="0"/>
        <v>2700</v>
      </c>
      <c r="K5" s="156">
        <f t="shared" si="0"/>
        <v>1778</v>
      </c>
    </row>
    <row r="6" spans="1:11" ht="42.75" customHeight="1">
      <c r="A6" s="76" t="s">
        <v>3</v>
      </c>
      <c r="B6" s="49" t="s">
        <v>227</v>
      </c>
      <c r="C6" s="61" t="s">
        <v>26</v>
      </c>
      <c r="D6" s="70">
        <v>320</v>
      </c>
      <c r="E6" s="91">
        <v>225.4</v>
      </c>
      <c r="F6" s="92"/>
      <c r="G6" s="92">
        <v>25.4</v>
      </c>
      <c r="H6" s="92"/>
      <c r="I6" s="92"/>
      <c r="J6" s="92"/>
      <c r="K6" s="92"/>
    </row>
    <row r="7" spans="1:11" ht="43.5" customHeight="1">
      <c r="A7" s="76" t="s">
        <v>5</v>
      </c>
      <c r="B7" s="49" t="s">
        <v>228</v>
      </c>
      <c r="C7" s="68" t="s">
        <v>38</v>
      </c>
      <c r="D7" s="70">
        <v>300</v>
      </c>
      <c r="E7" s="70">
        <v>150</v>
      </c>
      <c r="F7" s="93">
        <v>750</v>
      </c>
      <c r="G7" s="93">
        <v>400</v>
      </c>
      <c r="H7" s="93"/>
      <c r="I7" s="93"/>
      <c r="J7" s="93"/>
      <c r="K7" s="93"/>
    </row>
    <row r="8" spans="1:11" ht="53.25" customHeight="1">
      <c r="A8" s="76" t="s">
        <v>6</v>
      </c>
      <c r="B8" s="49" t="s">
        <v>198</v>
      </c>
      <c r="C8" s="68" t="s">
        <v>38</v>
      </c>
      <c r="D8" s="74"/>
      <c r="E8" s="74"/>
      <c r="F8" s="74"/>
      <c r="G8" s="74"/>
      <c r="H8" s="74">
        <v>1410</v>
      </c>
      <c r="I8" s="74">
        <v>800</v>
      </c>
      <c r="J8" s="74"/>
      <c r="K8" s="74"/>
    </row>
    <row r="9" spans="1:11" ht="43.5" customHeight="1">
      <c r="A9" s="76" t="s">
        <v>8</v>
      </c>
      <c r="B9" s="49" t="s">
        <v>4</v>
      </c>
      <c r="C9" s="61" t="s">
        <v>26</v>
      </c>
      <c r="D9" s="91"/>
      <c r="E9" s="91">
        <v>250.4</v>
      </c>
      <c r="F9" s="94"/>
      <c r="G9" s="94"/>
      <c r="H9" s="94"/>
      <c r="I9" s="94"/>
      <c r="J9" s="94"/>
      <c r="K9" s="94"/>
    </row>
    <row r="10" spans="1:11" ht="41.25" customHeight="1">
      <c r="A10" s="76" t="s">
        <v>10</v>
      </c>
      <c r="B10" s="49" t="s">
        <v>7</v>
      </c>
      <c r="C10" s="61">
        <f>SUM(C4:C9)</f>
        <v>0</v>
      </c>
      <c r="D10" s="91">
        <v>266.97000000000003</v>
      </c>
      <c r="E10" s="91">
        <v>223.44</v>
      </c>
      <c r="F10" s="94"/>
      <c r="G10" s="94"/>
      <c r="H10" s="94"/>
      <c r="I10" s="94"/>
      <c r="J10" s="94"/>
      <c r="K10" s="94"/>
    </row>
    <row r="11" spans="1:11" ht="42" customHeight="1">
      <c r="A11" s="76" t="s">
        <v>11</v>
      </c>
      <c r="B11" s="49" t="s">
        <v>9</v>
      </c>
      <c r="C11" s="61" t="s">
        <v>167</v>
      </c>
      <c r="D11" s="91">
        <v>110.83</v>
      </c>
      <c r="E11" s="91">
        <v>191.54</v>
      </c>
      <c r="F11" s="94"/>
      <c r="G11" s="94"/>
      <c r="H11" s="94"/>
      <c r="I11" s="94"/>
      <c r="J11" s="94"/>
      <c r="K11" s="94"/>
    </row>
    <row r="12" spans="1:11" ht="44.25" customHeight="1">
      <c r="A12" s="76" t="s">
        <v>13</v>
      </c>
      <c r="B12" s="49" t="s">
        <v>14</v>
      </c>
      <c r="C12" s="61" t="s">
        <v>167</v>
      </c>
      <c r="D12" s="91">
        <v>760</v>
      </c>
      <c r="E12" s="91">
        <v>456</v>
      </c>
      <c r="F12" s="94"/>
      <c r="G12" s="94"/>
      <c r="H12" s="94"/>
      <c r="I12" s="94"/>
      <c r="J12" s="94"/>
      <c r="K12" s="94"/>
    </row>
    <row r="13" spans="1:11" s="3" customFormat="1" ht="38.25" customHeight="1">
      <c r="A13" s="76" t="s">
        <v>15</v>
      </c>
      <c r="B13" s="49" t="s">
        <v>150</v>
      </c>
      <c r="C13" s="68" t="s">
        <v>148</v>
      </c>
      <c r="D13" s="70">
        <v>2660</v>
      </c>
      <c r="E13" s="70">
        <v>415</v>
      </c>
      <c r="F13" s="95"/>
      <c r="G13" s="95"/>
      <c r="H13" s="95"/>
      <c r="I13" s="95"/>
      <c r="J13" s="95"/>
      <c r="K13" s="95"/>
    </row>
    <row r="14" spans="1:11" s="3" customFormat="1" ht="40.5" customHeight="1">
      <c r="A14" s="76" t="s">
        <v>16</v>
      </c>
      <c r="B14" s="50" t="s">
        <v>206</v>
      </c>
      <c r="C14" s="75" t="s">
        <v>25</v>
      </c>
      <c r="D14" s="70"/>
      <c r="E14" s="70"/>
      <c r="F14" s="70">
        <v>165</v>
      </c>
      <c r="G14" s="70">
        <v>105</v>
      </c>
      <c r="H14" s="95"/>
      <c r="I14" s="95"/>
      <c r="J14" s="95"/>
      <c r="K14" s="95"/>
    </row>
    <row r="15" spans="1:11" ht="28.5" customHeight="1">
      <c r="A15" s="76" t="s">
        <v>17</v>
      </c>
      <c r="B15" s="51" t="s">
        <v>173</v>
      </c>
      <c r="C15" s="96" t="s">
        <v>26</v>
      </c>
      <c r="D15" s="91">
        <v>974</v>
      </c>
      <c r="E15" s="91">
        <v>340</v>
      </c>
      <c r="F15" s="92">
        <v>1000</v>
      </c>
      <c r="G15" s="97">
        <v>500</v>
      </c>
      <c r="H15" s="94"/>
      <c r="I15" s="94"/>
      <c r="J15" s="94"/>
      <c r="K15" s="94"/>
    </row>
    <row r="16" spans="1:11" ht="54" customHeight="1">
      <c r="A16" s="76" t="s">
        <v>19</v>
      </c>
      <c r="B16" s="52" t="s">
        <v>222</v>
      </c>
      <c r="C16" s="96" t="s">
        <v>38</v>
      </c>
      <c r="D16" s="98">
        <v>1190</v>
      </c>
      <c r="E16" s="98">
        <v>900</v>
      </c>
      <c r="F16" s="94"/>
      <c r="G16" s="94"/>
      <c r="H16" s="94"/>
      <c r="I16" s="94"/>
      <c r="J16" s="94"/>
      <c r="K16" s="94"/>
    </row>
    <row r="17" spans="1:11" ht="37.5" customHeight="1">
      <c r="A17" s="76" t="s">
        <v>20</v>
      </c>
      <c r="B17" s="52" t="s">
        <v>191</v>
      </c>
      <c r="C17" s="96" t="s">
        <v>26</v>
      </c>
      <c r="D17" s="98">
        <v>560</v>
      </c>
      <c r="E17" s="98">
        <v>452</v>
      </c>
      <c r="F17" s="94"/>
      <c r="G17" s="94"/>
      <c r="H17" s="94"/>
      <c r="I17" s="94"/>
      <c r="J17" s="94"/>
      <c r="K17" s="94"/>
    </row>
    <row r="18" spans="1:11" ht="39" customHeight="1">
      <c r="A18" s="76" t="s">
        <v>21</v>
      </c>
      <c r="B18" s="46" t="s">
        <v>221</v>
      </c>
      <c r="C18" s="96" t="s">
        <v>167</v>
      </c>
      <c r="D18" s="91">
        <v>100</v>
      </c>
      <c r="E18" s="91">
        <v>50</v>
      </c>
      <c r="F18" s="94"/>
      <c r="G18" s="94"/>
      <c r="H18" s="94"/>
      <c r="I18" s="94"/>
      <c r="J18" s="94"/>
      <c r="K18" s="94"/>
    </row>
    <row r="19" spans="1:11" ht="37.5" customHeight="1">
      <c r="A19" s="76" t="s">
        <v>23</v>
      </c>
      <c r="B19" s="46" t="s">
        <v>66</v>
      </c>
      <c r="C19" s="96" t="s">
        <v>167</v>
      </c>
      <c r="D19" s="91">
        <v>800</v>
      </c>
      <c r="E19" s="91">
        <v>305.45</v>
      </c>
      <c r="F19" s="94"/>
      <c r="G19" s="94"/>
      <c r="H19" s="94"/>
      <c r="I19" s="94"/>
      <c r="J19" s="94"/>
      <c r="K19" s="94"/>
    </row>
    <row r="20" spans="1:11" ht="66.75" customHeight="1">
      <c r="A20" s="118" t="s">
        <v>24</v>
      </c>
      <c r="B20" s="46" t="s">
        <v>197</v>
      </c>
      <c r="C20" s="68" t="s">
        <v>148</v>
      </c>
      <c r="D20" s="70">
        <v>5500</v>
      </c>
      <c r="E20" s="70">
        <v>6337</v>
      </c>
      <c r="F20" s="70">
        <v>2370</v>
      </c>
      <c r="G20" s="70">
        <v>697.25</v>
      </c>
      <c r="H20" s="99"/>
      <c r="I20" s="100"/>
      <c r="J20" s="100"/>
      <c r="K20" s="100"/>
    </row>
    <row r="21" spans="1:11" ht="45" customHeight="1">
      <c r="A21" s="76" t="s">
        <v>27</v>
      </c>
      <c r="B21" s="90" t="s">
        <v>76</v>
      </c>
      <c r="C21" s="96" t="s">
        <v>38</v>
      </c>
      <c r="D21" s="92">
        <v>900</v>
      </c>
      <c r="E21" s="92">
        <v>335.7</v>
      </c>
      <c r="F21" s="92">
        <v>130</v>
      </c>
      <c r="G21" s="92">
        <v>300</v>
      </c>
      <c r="H21" s="92"/>
      <c r="I21" s="92"/>
      <c r="J21" s="92"/>
      <c r="K21" s="92"/>
    </row>
    <row r="22" spans="1:11" ht="45" customHeight="1">
      <c r="A22" s="118" t="s">
        <v>28</v>
      </c>
      <c r="B22" s="49" t="s">
        <v>77</v>
      </c>
      <c r="C22" s="61" t="s">
        <v>148</v>
      </c>
      <c r="D22" s="91">
        <v>2000</v>
      </c>
      <c r="E22" s="91">
        <v>917</v>
      </c>
      <c r="F22" s="91">
        <v>350</v>
      </c>
      <c r="G22" s="91">
        <v>200</v>
      </c>
      <c r="H22" s="91"/>
      <c r="I22" s="91"/>
      <c r="J22" s="91"/>
      <c r="K22" s="91"/>
    </row>
    <row r="23" spans="1:11" ht="45" customHeight="1">
      <c r="A23" s="118" t="s">
        <v>29</v>
      </c>
      <c r="B23" s="49" t="s">
        <v>229</v>
      </c>
      <c r="C23" s="61" t="s">
        <v>148</v>
      </c>
      <c r="D23" s="91">
        <v>1832</v>
      </c>
      <c r="E23" s="91">
        <v>663.3</v>
      </c>
      <c r="F23" s="91"/>
      <c r="G23" s="91"/>
      <c r="H23" s="91"/>
      <c r="I23" s="91"/>
      <c r="J23" s="91"/>
      <c r="K23" s="91"/>
    </row>
    <row r="24" spans="1:11" ht="45" customHeight="1">
      <c r="A24" s="76" t="s">
        <v>30</v>
      </c>
      <c r="B24" s="49" t="s">
        <v>78</v>
      </c>
      <c r="C24" s="61" t="s">
        <v>148</v>
      </c>
      <c r="D24" s="91">
        <v>790</v>
      </c>
      <c r="E24" s="101">
        <v>260</v>
      </c>
      <c r="F24" s="102"/>
      <c r="G24" s="102"/>
      <c r="H24" s="102"/>
      <c r="I24" s="102"/>
      <c r="J24" s="102"/>
      <c r="K24" s="102"/>
    </row>
    <row r="25" spans="1:11" ht="40.5" customHeight="1">
      <c r="A25" s="76" t="s">
        <v>31</v>
      </c>
      <c r="B25" s="49" t="s">
        <v>12</v>
      </c>
      <c r="C25" s="61" t="s">
        <v>167</v>
      </c>
      <c r="D25" s="91">
        <v>320</v>
      </c>
      <c r="E25" s="91">
        <v>200</v>
      </c>
      <c r="F25" s="91">
        <v>400</v>
      </c>
      <c r="G25" s="91">
        <v>250</v>
      </c>
      <c r="H25" s="91"/>
      <c r="I25" s="91"/>
      <c r="J25" s="91"/>
      <c r="K25" s="91"/>
    </row>
    <row r="26" spans="1:11" ht="40.5" customHeight="1">
      <c r="A26" s="76" t="s">
        <v>32</v>
      </c>
      <c r="B26" s="49" t="s">
        <v>18</v>
      </c>
      <c r="C26" s="61" t="s">
        <v>26</v>
      </c>
      <c r="D26" s="91">
        <v>330</v>
      </c>
      <c r="E26" s="91">
        <v>211.02</v>
      </c>
      <c r="F26" s="94"/>
      <c r="G26" s="94"/>
      <c r="H26" s="94"/>
      <c r="I26" s="94"/>
      <c r="J26" s="94"/>
      <c r="K26" s="94"/>
    </row>
    <row r="27" spans="1:11" ht="40.5" customHeight="1">
      <c r="A27" s="76" t="s">
        <v>33</v>
      </c>
      <c r="B27" s="53" t="s">
        <v>207</v>
      </c>
      <c r="C27" s="61" t="s">
        <v>38</v>
      </c>
      <c r="D27" s="91">
        <v>1387</v>
      </c>
      <c r="E27" s="91">
        <v>1074.47</v>
      </c>
      <c r="F27" s="94"/>
      <c r="G27" s="94"/>
      <c r="H27" s="94"/>
      <c r="I27" s="94"/>
      <c r="J27" s="94"/>
      <c r="K27" s="94"/>
    </row>
    <row r="28" spans="1:11" ht="40.5" customHeight="1">
      <c r="A28" s="76" t="s">
        <v>34</v>
      </c>
      <c r="B28" s="49" t="s">
        <v>208</v>
      </c>
      <c r="C28" s="61" t="s">
        <v>38</v>
      </c>
      <c r="D28" s="72"/>
      <c r="E28" s="72"/>
      <c r="F28" s="72">
        <v>300</v>
      </c>
      <c r="G28" s="72">
        <v>200</v>
      </c>
      <c r="H28" s="94"/>
      <c r="I28" s="94"/>
      <c r="J28" s="94"/>
      <c r="K28" s="94"/>
    </row>
    <row r="29" spans="1:11" ht="61.5" customHeight="1">
      <c r="A29" s="76" t="s">
        <v>35</v>
      </c>
      <c r="B29" s="49" t="s">
        <v>83</v>
      </c>
      <c r="C29" s="61" t="s">
        <v>192</v>
      </c>
      <c r="D29" s="91">
        <v>500</v>
      </c>
      <c r="E29" s="91">
        <v>500</v>
      </c>
      <c r="F29" s="91">
        <v>2370</v>
      </c>
      <c r="G29" s="91">
        <v>1350</v>
      </c>
      <c r="H29" s="91"/>
      <c r="I29" s="91"/>
      <c r="J29" s="91"/>
      <c r="K29" s="91"/>
    </row>
    <row r="30" spans="1:11" ht="42" customHeight="1">
      <c r="A30" s="76" t="s">
        <v>39</v>
      </c>
      <c r="B30" s="49" t="s">
        <v>209</v>
      </c>
      <c r="C30" s="61" t="s">
        <v>103</v>
      </c>
      <c r="D30" s="91">
        <v>215</v>
      </c>
      <c r="E30" s="91">
        <v>300</v>
      </c>
      <c r="F30" s="70"/>
      <c r="G30" s="70"/>
      <c r="H30" s="91"/>
      <c r="I30" s="91"/>
      <c r="J30" s="91"/>
      <c r="K30" s="91"/>
    </row>
    <row r="31" spans="1:11" ht="40.5" customHeight="1">
      <c r="A31" s="76" t="s">
        <v>71</v>
      </c>
      <c r="B31" s="49" t="s">
        <v>84</v>
      </c>
      <c r="C31" s="61" t="s">
        <v>193</v>
      </c>
      <c r="D31" s="91">
        <v>450</v>
      </c>
      <c r="E31" s="91">
        <v>285</v>
      </c>
      <c r="F31" s="91"/>
      <c r="G31" s="91"/>
      <c r="H31" s="91"/>
      <c r="I31" s="91"/>
      <c r="J31" s="91"/>
      <c r="K31" s="91"/>
    </row>
    <row r="32" spans="1:11" ht="42" customHeight="1">
      <c r="A32" s="76" t="s">
        <v>72</v>
      </c>
      <c r="B32" s="49" t="s">
        <v>181</v>
      </c>
      <c r="C32" s="61" t="s">
        <v>38</v>
      </c>
      <c r="D32" s="91"/>
      <c r="E32" s="91"/>
      <c r="F32" s="91"/>
      <c r="G32" s="91"/>
      <c r="H32" s="91">
        <v>900</v>
      </c>
      <c r="I32" s="91">
        <v>450</v>
      </c>
      <c r="J32" s="91"/>
      <c r="K32" s="91"/>
    </row>
    <row r="33" spans="1:11" ht="42" customHeight="1">
      <c r="A33" s="76" t="s">
        <v>73</v>
      </c>
      <c r="B33" s="49" t="s">
        <v>85</v>
      </c>
      <c r="C33" s="61" t="s">
        <v>182</v>
      </c>
      <c r="D33" s="91">
        <v>600</v>
      </c>
      <c r="E33" s="91">
        <v>780</v>
      </c>
      <c r="F33" s="91"/>
      <c r="G33" s="91"/>
      <c r="H33" s="91"/>
      <c r="I33" s="91"/>
      <c r="J33" s="91"/>
      <c r="K33" s="91"/>
    </row>
    <row r="34" spans="1:11" ht="42.75" customHeight="1">
      <c r="A34" s="76" t="s">
        <v>74</v>
      </c>
      <c r="B34" s="49" t="s">
        <v>86</v>
      </c>
      <c r="C34" s="61" t="s">
        <v>148</v>
      </c>
      <c r="D34" s="91">
        <v>730</v>
      </c>
      <c r="E34" s="91">
        <v>450</v>
      </c>
      <c r="F34" s="91"/>
      <c r="G34" s="91"/>
      <c r="H34" s="91"/>
      <c r="I34" s="91"/>
      <c r="J34" s="91"/>
      <c r="K34" s="91"/>
    </row>
    <row r="35" spans="1:11" ht="39.75" customHeight="1">
      <c r="A35" s="76" t="s">
        <v>54</v>
      </c>
      <c r="B35" s="49" t="s">
        <v>87</v>
      </c>
      <c r="C35" s="61" t="s">
        <v>26</v>
      </c>
      <c r="D35" s="91"/>
      <c r="E35" s="91"/>
      <c r="F35" s="91">
        <v>1000</v>
      </c>
      <c r="G35" s="91">
        <v>750</v>
      </c>
      <c r="H35" s="91"/>
      <c r="I35" s="91"/>
      <c r="J35" s="91"/>
      <c r="K35" s="91"/>
    </row>
    <row r="36" spans="1:11" ht="43.5" customHeight="1">
      <c r="A36" s="76" t="s">
        <v>55</v>
      </c>
      <c r="B36" s="49" t="s">
        <v>88</v>
      </c>
      <c r="C36" s="61" t="s">
        <v>26</v>
      </c>
      <c r="D36" s="91"/>
      <c r="E36" s="91"/>
      <c r="F36" s="91">
        <v>1000</v>
      </c>
      <c r="G36" s="91">
        <v>750</v>
      </c>
      <c r="H36" s="91"/>
      <c r="I36" s="91"/>
      <c r="J36" s="91"/>
      <c r="K36" s="91"/>
    </row>
    <row r="37" spans="1:11" ht="39.75" customHeight="1">
      <c r="A37" s="76" t="s">
        <v>69</v>
      </c>
      <c r="B37" s="49" t="s">
        <v>232</v>
      </c>
      <c r="C37" s="61" t="s">
        <v>148</v>
      </c>
      <c r="D37" s="72">
        <v>750</v>
      </c>
      <c r="E37" s="72">
        <v>570</v>
      </c>
      <c r="F37" s="72">
        <v>290</v>
      </c>
      <c r="G37" s="72">
        <v>390</v>
      </c>
      <c r="H37" s="72"/>
      <c r="I37" s="72"/>
      <c r="J37" s="72"/>
      <c r="K37" s="72"/>
    </row>
    <row r="38" spans="1:11" ht="39">
      <c r="A38" s="76" t="s">
        <v>70</v>
      </c>
      <c r="B38" s="49" t="s">
        <v>210</v>
      </c>
      <c r="C38" s="61" t="s">
        <v>148</v>
      </c>
      <c r="D38" s="72">
        <v>917</v>
      </c>
      <c r="E38" s="72">
        <v>800</v>
      </c>
      <c r="F38" s="74"/>
      <c r="G38" s="74"/>
      <c r="H38" s="72"/>
      <c r="I38" s="72"/>
      <c r="J38" s="72"/>
      <c r="K38" s="72"/>
    </row>
    <row r="39" spans="1:11" ht="39">
      <c r="A39" s="76" t="s">
        <v>79</v>
      </c>
      <c r="B39" s="49" t="s">
        <v>211</v>
      </c>
      <c r="C39" s="68" t="s">
        <v>194</v>
      </c>
      <c r="D39" s="74">
        <v>500</v>
      </c>
      <c r="E39" s="74">
        <v>500</v>
      </c>
      <c r="F39" s="74">
        <v>589</v>
      </c>
      <c r="G39" s="74">
        <v>700</v>
      </c>
      <c r="H39" s="74"/>
      <c r="I39" s="74"/>
      <c r="J39" s="74"/>
      <c r="K39" s="74"/>
    </row>
    <row r="40" spans="1:11" s="3" customFormat="1" ht="39" customHeight="1">
      <c r="A40" s="76" t="s">
        <v>80</v>
      </c>
      <c r="B40" s="49" t="s">
        <v>212</v>
      </c>
      <c r="C40" s="68" t="s">
        <v>38</v>
      </c>
      <c r="D40" s="70">
        <v>570</v>
      </c>
      <c r="E40" s="70">
        <v>600</v>
      </c>
      <c r="F40" s="70">
        <v>400</v>
      </c>
      <c r="G40" s="70">
        <v>509</v>
      </c>
      <c r="H40" s="70"/>
      <c r="I40" s="70"/>
      <c r="J40" s="70"/>
      <c r="K40" s="70"/>
    </row>
    <row r="41" spans="1:11" ht="39.75" customHeight="1">
      <c r="A41" s="118" t="s">
        <v>174</v>
      </c>
      <c r="B41" s="49" t="s">
        <v>190</v>
      </c>
      <c r="C41" s="61" t="s">
        <v>180</v>
      </c>
      <c r="D41" s="72"/>
      <c r="E41" s="72"/>
      <c r="F41" s="72">
        <v>1823</v>
      </c>
      <c r="G41" s="72">
        <v>1300</v>
      </c>
      <c r="H41" s="103"/>
      <c r="I41" s="103"/>
      <c r="J41" s="72"/>
      <c r="K41" s="72"/>
    </row>
    <row r="42" spans="1:11" ht="39">
      <c r="A42" s="76" t="s">
        <v>81</v>
      </c>
      <c r="B42" s="49" t="s">
        <v>213</v>
      </c>
      <c r="C42" s="61" t="s">
        <v>148</v>
      </c>
      <c r="D42" s="72"/>
      <c r="E42" s="72"/>
      <c r="F42" s="72"/>
      <c r="G42" s="72"/>
      <c r="H42" s="72">
        <v>700</v>
      </c>
      <c r="I42" s="72">
        <v>375</v>
      </c>
      <c r="J42" s="72"/>
      <c r="K42" s="72"/>
    </row>
    <row r="43" spans="1:11" ht="40.5" customHeight="1">
      <c r="A43" s="76" t="s">
        <v>82</v>
      </c>
      <c r="B43" s="49" t="s">
        <v>214</v>
      </c>
      <c r="C43" s="61" t="s">
        <v>148</v>
      </c>
      <c r="D43" s="72"/>
      <c r="E43" s="72"/>
      <c r="F43" s="72"/>
      <c r="G43" s="72"/>
      <c r="H43" s="72">
        <v>890</v>
      </c>
      <c r="I43" s="72">
        <v>450</v>
      </c>
      <c r="J43" s="72"/>
      <c r="K43" s="72"/>
    </row>
    <row r="44" spans="1:11" ht="40.5" customHeight="1">
      <c r="A44" s="76" t="s">
        <v>89</v>
      </c>
      <c r="B44" s="49" t="s">
        <v>215</v>
      </c>
      <c r="C44" s="61" t="s">
        <v>38</v>
      </c>
      <c r="D44" s="72"/>
      <c r="E44" s="72"/>
      <c r="F44" s="72"/>
      <c r="G44" s="72"/>
      <c r="H44" s="72">
        <v>1420</v>
      </c>
      <c r="I44" s="72">
        <v>1000</v>
      </c>
      <c r="J44" s="72"/>
      <c r="K44" s="72"/>
    </row>
    <row r="45" spans="1:11" ht="58.5" customHeight="1">
      <c r="A45" s="76" t="s">
        <v>90</v>
      </c>
      <c r="B45" s="49" t="s">
        <v>216</v>
      </c>
      <c r="C45" s="61" t="s">
        <v>38</v>
      </c>
      <c r="D45" s="72">
        <v>865</v>
      </c>
      <c r="E45" s="72">
        <v>650</v>
      </c>
      <c r="F45" s="72">
        <v>1000</v>
      </c>
      <c r="G45" s="72">
        <v>850</v>
      </c>
      <c r="H45" s="72"/>
      <c r="I45" s="72"/>
      <c r="J45" s="72"/>
      <c r="K45" s="72"/>
    </row>
    <row r="46" spans="1:11" ht="39" customHeight="1">
      <c r="A46" s="76" t="s">
        <v>91</v>
      </c>
      <c r="B46" s="49" t="s">
        <v>104</v>
      </c>
      <c r="C46" s="61" t="s">
        <v>148</v>
      </c>
      <c r="D46" s="72"/>
      <c r="E46" s="72"/>
      <c r="F46" s="72"/>
      <c r="G46" s="72"/>
      <c r="H46" s="72"/>
      <c r="I46" s="72"/>
      <c r="J46" s="72">
        <v>800</v>
      </c>
      <c r="K46" s="72">
        <v>600</v>
      </c>
    </row>
    <row r="47" spans="1:11" ht="38.25" customHeight="1">
      <c r="A47" s="76" t="s">
        <v>92</v>
      </c>
      <c r="B47" s="49" t="s">
        <v>105</v>
      </c>
      <c r="C47" s="61" t="s">
        <v>180</v>
      </c>
      <c r="D47" s="72"/>
      <c r="E47" s="72"/>
      <c r="F47" s="72"/>
      <c r="G47" s="72"/>
      <c r="H47" s="72">
        <v>1260</v>
      </c>
      <c r="I47" s="72">
        <v>900</v>
      </c>
      <c r="J47" s="72"/>
      <c r="K47" s="72"/>
    </row>
    <row r="48" spans="1:11" ht="39">
      <c r="A48" s="76" t="s">
        <v>93</v>
      </c>
      <c r="B48" s="49" t="s">
        <v>233</v>
      </c>
      <c r="C48" s="68" t="s">
        <v>38</v>
      </c>
      <c r="D48" s="72"/>
      <c r="E48" s="72"/>
      <c r="F48" s="72"/>
      <c r="G48" s="72"/>
      <c r="H48" s="74">
        <v>960</v>
      </c>
      <c r="I48" s="74">
        <v>500</v>
      </c>
      <c r="J48" s="72"/>
      <c r="K48" s="72"/>
    </row>
    <row r="49" spans="1:12" ht="29.25" customHeight="1">
      <c r="A49" s="118" t="s">
        <v>94</v>
      </c>
      <c r="B49" s="49" t="s">
        <v>155</v>
      </c>
      <c r="C49" s="71" t="s">
        <v>148</v>
      </c>
      <c r="D49" s="104">
        <v>1110</v>
      </c>
      <c r="E49" s="104">
        <v>500</v>
      </c>
      <c r="F49" s="72">
        <v>2590</v>
      </c>
      <c r="G49" s="72">
        <v>1595</v>
      </c>
      <c r="H49" s="72"/>
      <c r="I49" s="72"/>
      <c r="J49" s="72"/>
      <c r="K49" s="72"/>
    </row>
    <row r="50" spans="1:12" s="3" customFormat="1" ht="39">
      <c r="A50" s="77" t="s">
        <v>95</v>
      </c>
      <c r="B50" s="49" t="s">
        <v>195</v>
      </c>
      <c r="C50" s="68" t="s">
        <v>167</v>
      </c>
      <c r="D50" s="74">
        <v>1000</v>
      </c>
      <c r="E50" s="74">
        <v>700</v>
      </c>
      <c r="F50" s="105">
        <v>250</v>
      </c>
      <c r="G50" s="105">
        <v>200</v>
      </c>
      <c r="H50" s="68"/>
      <c r="I50" s="68"/>
      <c r="J50" s="68"/>
      <c r="K50" s="68"/>
    </row>
    <row r="51" spans="1:12" ht="42" customHeight="1">
      <c r="A51" s="76" t="s">
        <v>96</v>
      </c>
      <c r="B51" s="49" t="s">
        <v>218</v>
      </c>
      <c r="C51" s="68" t="s">
        <v>26</v>
      </c>
      <c r="D51" s="72"/>
      <c r="E51" s="72"/>
      <c r="F51" s="74">
        <v>810</v>
      </c>
      <c r="G51" s="74">
        <v>400</v>
      </c>
      <c r="H51" s="72"/>
      <c r="I51" s="72"/>
      <c r="J51" s="72"/>
      <c r="K51" s="72"/>
    </row>
    <row r="52" spans="1:12" ht="45" customHeight="1">
      <c r="A52" s="76" t="s">
        <v>97</v>
      </c>
      <c r="B52" s="49" t="s">
        <v>157</v>
      </c>
      <c r="C52" s="68" t="s">
        <v>26</v>
      </c>
      <c r="D52" s="148">
        <v>544</v>
      </c>
      <c r="E52" s="148">
        <v>300</v>
      </c>
      <c r="F52" s="2"/>
      <c r="G52" s="2"/>
      <c r="H52" s="72"/>
      <c r="I52" s="72"/>
      <c r="J52" s="72"/>
      <c r="K52" s="72"/>
    </row>
    <row r="53" spans="1:12" ht="43.5" customHeight="1">
      <c r="A53" s="76" t="s">
        <v>98</v>
      </c>
      <c r="B53" s="49" t="s">
        <v>158</v>
      </c>
      <c r="C53" s="68" t="s">
        <v>159</v>
      </c>
      <c r="D53" s="72">
        <v>600</v>
      </c>
      <c r="E53" s="72">
        <v>400</v>
      </c>
      <c r="F53" s="74">
        <v>310</v>
      </c>
      <c r="G53" s="74">
        <v>251</v>
      </c>
      <c r="H53" s="72"/>
      <c r="I53" s="72"/>
      <c r="J53" s="72"/>
      <c r="K53" s="72"/>
    </row>
    <row r="54" spans="1:12" ht="42.75" customHeight="1">
      <c r="A54" s="76" t="s">
        <v>99</v>
      </c>
      <c r="B54" s="51" t="s">
        <v>168</v>
      </c>
      <c r="C54" s="68" t="s">
        <v>196</v>
      </c>
      <c r="D54" s="72">
        <v>490</v>
      </c>
      <c r="E54" s="72">
        <v>120</v>
      </c>
      <c r="F54" s="74"/>
      <c r="G54" s="74"/>
      <c r="H54" s="72"/>
      <c r="I54" s="72"/>
      <c r="J54" s="72"/>
      <c r="K54" s="72"/>
    </row>
    <row r="55" spans="1:12" ht="31.5" customHeight="1">
      <c r="A55" s="76" t="s">
        <v>100</v>
      </c>
      <c r="B55" s="54" t="s">
        <v>219</v>
      </c>
      <c r="C55" s="68" t="s">
        <v>25</v>
      </c>
      <c r="D55" s="72">
        <v>140</v>
      </c>
      <c r="E55" s="72">
        <v>53</v>
      </c>
      <c r="F55" s="74"/>
      <c r="G55" s="74"/>
      <c r="H55" s="72"/>
      <c r="I55" s="72"/>
      <c r="J55" s="72"/>
      <c r="K55" s="72"/>
    </row>
    <row r="56" spans="1:12" ht="63" customHeight="1">
      <c r="A56" s="66" t="s">
        <v>101</v>
      </c>
      <c r="B56" s="86" t="s">
        <v>217</v>
      </c>
      <c r="C56" s="61" t="s">
        <v>159</v>
      </c>
      <c r="D56" s="77">
        <v>820</v>
      </c>
      <c r="E56" s="82">
        <v>631</v>
      </c>
      <c r="F56" s="66"/>
      <c r="G56" s="66"/>
      <c r="H56" s="66"/>
      <c r="I56" s="66"/>
      <c r="J56" s="66"/>
      <c r="K56" s="66"/>
    </row>
    <row r="57" spans="1:12" ht="35.25" customHeight="1">
      <c r="A57" s="66" t="s">
        <v>102</v>
      </c>
      <c r="B57" s="86" t="s">
        <v>234</v>
      </c>
      <c r="C57" s="66">
        <v>160</v>
      </c>
      <c r="D57" s="2"/>
      <c r="E57" s="2"/>
      <c r="F57" s="2"/>
      <c r="G57" s="2"/>
      <c r="H57" s="2"/>
      <c r="I57" s="2"/>
      <c r="J57" s="145">
        <v>1900</v>
      </c>
      <c r="K57" s="79">
        <v>1178</v>
      </c>
      <c r="L57" s="146"/>
    </row>
  </sheetData>
  <mergeCells count="7">
    <mergeCell ref="H3:I3"/>
    <mergeCell ref="J3:K3"/>
    <mergeCell ref="A2:A4"/>
    <mergeCell ref="B2:B4"/>
    <mergeCell ref="C2:C4"/>
    <mergeCell ref="D3:E3"/>
    <mergeCell ref="F3:G3"/>
  </mergeCells>
  <printOptions horizontalCentered="1"/>
  <pageMargins left="0.70866141732283472" right="0.70866141732283472" top="0.35433070866141736" bottom="0.74803149606299213" header="0.31496062992125984" footer="0.31496062992125984"/>
  <pageSetup paperSize="9" scale="57" firstPageNumber="12" fitToHeight="0" orientation="landscape" useFirstPageNumber="1" r:id="rId1"/>
  <headerFooter>
    <oddFooter>&amp;R&amp;P</oddFooter>
  </headerFooter>
  <rowBreaks count="3" manualBreakCount="3">
    <brk id="20" max="10" man="1"/>
    <brk id="35" max="10" man="1"/>
    <brk id="4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zoomScale="75" zoomScaleNormal="75" workbookViewId="0">
      <selection activeCell="J2" sqref="J2:K4"/>
    </sheetView>
  </sheetViews>
  <sheetFormatPr defaultRowHeight="15"/>
  <cols>
    <col min="1" max="1" width="6" customWidth="1"/>
    <col min="2" max="2" width="78.42578125" customWidth="1"/>
    <col min="3" max="3" width="14.5703125" customWidth="1"/>
    <col min="4" max="4" width="15.28515625" customWidth="1"/>
    <col min="5" max="5" width="17.140625" customWidth="1"/>
    <col min="6" max="6" width="14.85546875" customWidth="1"/>
    <col min="7" max="7" width="15.7109375" customWidth="1"/>
    <col min="8" max="8" width="11.7109375" customWidth="1"/>
    <col min="9" max="9" width="14.42578125" customWidth="1"/>
    <col min="10" max="10" width="13.7109375" customWidth="1"/>
    <col min="11" max="11" width="13.42578125" customWidth="1"/>
  </cols>
  <sheetData>
    <row r="1" spans="1:13" ht="18.75">
      <c r="A1" s="84" t="s">
        <v>205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3" ht="29.25" customHeight="1">
      <c r="A2" s="183" t="s">
        <v>0</v>
      </c>
      <c r="B2" s="183" t="s">
        <v>57</v>
      </c>
      <c r="C2" s="183" t="s">
        <v>64</v>
      </c>
      <c r="D2" s="171">
        <v>2017</v>
      </c>
      <c r="E2" s="172"/>
      <c r="F2" s="173">
        <v>2018</v>
      </c>
      <c r="G2" s="174"/>
      <c r="H2" s="175">
        <v>2019</v>
      </c>
      <c r="I2" s="176"/>
      <c r="J2" s="165">
        <v>2020</v>
      </c>
      <c r="K2" s="166"/>
    </row>
    <row r="3" spans="1:13" ht="29.25" customHeight="1">
      <c r="A3" s="183"/>
      <c r="B3" s="183"/>
      <c r="C3" s="183"/>
      <c r="D3" s="22" t="s">
        <v>36</v>
      </c>
      <c r="E3" s="22" t="s">
        <v>37</v>
      </c>
      <c r="F3" s="23" t="s">
        <v>36</v>
      </c>
      <c r="G3" s="23" t="s">
        <v>37</v>
      </c>
      <c r="H3" s="24" t="s">
        <v>36</v>
      </c>
      <c r="I3" s="24" t="s">
        <v>37</v>
      </c>
      <c r="J3" s="25" t="s">
        <v>36</v>
      </c>
      <c r="K3" s="25" t="s">
        <v>37</v>
      </c>
    </row>
    <row r="4" spans="1:13" ht="29.25" customHeight="1">
      <c r="A4" s="55" t="s">
        <v>61</v>
      </c>
      <c r="B4" s="56" t="s">
        <v>110</v>
      </c>
      <c r="C4" s="57"/>
      <c r="D4" s="151">
        <f>SUM(D5:D60)</f>
        <v>21263.46</v>
      </c>
      <c r="E4" s="151">
        <f t="shared" ref="E4:K4" si="0">SUM(E5:E60)</f>
        <v>30207.64</v>
      </c>
      <c r="F4" s="153">
        <f t="shared" si="0"/>
        <v>13355</v>
      </c>
      <c r="G4" s="153">
        <f t="shared" si="0"/>
        <v>19655.2</v>
      </c>
      <c r="H4" s="155">
        <f t="shared" si="0"/>
        <v>890</v>
      </c>
      <c r="I4" s="155">
        <f t="shared" si="0"/>
        <v>1400</v>
      </c>
      <c r="J4" s="157">
        <f t="shared" si="0"/>
        <v>3185</v>
      </c>
      <c r="K4" s="157">
        <f t="shared" si="0"/>
        <v>5103.7</v>
      </c>
    </row>
    <row r="5" spans="1:13" ht="52.5" customHeight="1">
      <c r="A5" s="59" t="s">
        <v>3</v>
      </c>
      <c r="B5" s="60" t="s">
        <v>220</v>
      </c>
      <c r="C5" s="61" t="s">
        <v>144</v>
      </c>
      <c r="D5" s="62"/>
      <c r="E5" s="63">
        <v>250.3</v>
      </c>
      <c r="F5" s="64"/>
      <c r="G5" s="64"/>
      <c r="H5" s="64"/>
      <c r="I5" s="64"/>
      <c r="J5" s="64"/>
      <c r="K5" s="64"/>
    </row>
    <row r="6" spans="1:13" ht="51" customHeight="1">
      <c r="A6" s="59" t="s">
        <v>5</v>
      </c>
      <c r="B6" s="60" t="s">
        <v>40</v>
      </c>
      <c r="C6" s="61" t="s">
        <v>144</v>
      </c>
      <c r="D6" s="62"/>
      <c r="E6" s="63">
        <v>298.14999999999998</v>
      </c>
      <c r="F6" s="64"/>
      <c r="G6" s="64"/>
      <c r="H6" s="64"/>
      <c r="I6" s="64"/>
      <c r="J6" s="64"/>
      <c r="K6" s="64"/>
    </row>
    <row r="7" spans="1:13" ht="45" customHeight="1">
      <c r="A7" s="59" t="s">
        <v>6</v>
      </c>
      <c r="B7" s="60" t="s">
        <v>41</v>
      </c>
      <c r="C7" s="61" t="s">
        <v>144</v>
      </c>
      <c r="D7" s="62"/>
      <c r="E7" s="63">
        <v>122.15</v>
      </c>
      <c r="F7" s="64"/>
      <c r="G7" s="64"/>
      <c r="H7" s="64"/>
      <c r="I7" s="64"/>
      <c r="J7" s="64"/>
      <c r="K7" s="64"/>
    </row>
    <row r="8" spans="1:13" ht="41.25" customHeight="1">
      <c r="A8" s="59" t="s">
        <v>8</v>
      </c>
      <c r="B8" s="60" t="s">
        <v>42</v>
      </c>
      <c r="C8" s="61" t="s">
        <v>144</v>
      </c>
      <c r="D8" s="62">
        <v>211</v>
      </c>
      <c r="E8" s="63">
        <v>240.65</v>
      </c>
      <c r="F8" s="64"/>
      <c r="G8" s="64"/>
      <c r="H8" s="64"/>
      <c r="I8" s="64"/>
      <c r="J8" s="65"/>
      <c r="K8" s="65"/>
    </row>
    <row r="9" spans="1:13" ht="42.75" customHeight="1">
      <c r="A9" s="59" t="s">
        <v>10</v>
      </c>
      <c r="B9" s="60" t="s">
        <v>44</v>
      </c>
      <c r="C9" s="66">
        <v>160</v>
      </c>
      <c r="D9" s="62"/>
      <c r="E9" s="63"/>
      <c r="F9" s="64"/>
      <c r="G9" s="64"/>
      <c r="H9" s="64"/>
      <c r="I9" s="64"/>
      <c r="J9" s="65">
        <v>135</v>
      </c>
      <c r="K9" s="65">
        <v>162</v>
      </c>
    </row>
    <row r="10" spans="1:13" ht="40.5" customHeight="1">
      <c r="A10" s="59" t="s">
        <v>11</v>
      </c>
      <c r="B10" s="60" t="s">
        <v>46</v>
      </c>
      <c r="C10" s="61">
        <f>SUM(C4:C9)</f>
        <v>160</v>
      </c>
      <c r="D10" s="62">
        <v>610</v>
      </c>
      <c r="E10" s="63">
        <v>427.05</v>
      </c>
      <c r="F10" s="62"/>
      <c r="G10" s="62"/>
      <c r="H10" s="62"/>
      <c r="I10" s="62"/>
      <c r="J10" s="62"/>
      <c r="K10" s="62"/>
    </row>
    <row r="11" spans="1:13" ht="38.25" customHeight="1">
      <c r="A11" s="59" t="s">
        <v>13</v>
      </c>
      <c r="B11" s="60" t="s">
        <v>47</v>
      </c>
      <c r="C11" s="61" t="s">
        <v>160</v>
      </c>
      <c r="D11" s="62">
        <v>1090</v>
      </c>
      <c r="E11" s="63">
        <v>767.82</v>
      </c>
      <c r="F11" s="62"/>
      <c r="G11" s="62"/>
      <c r="H11" s="62"/>
      <c r="I11" s="62"/>
      <c r="J11" s="62"/>
      <c r="K11" s="62"/>
    </row>
    <row r="12" spans="1:13" s="3" customFormat="1" ht="39">
      <c r="A12" s="67" t="s">
        <v>15</v>
      </c>
      <c r="B12" s="60" t="s">
        <v>50</v>
      </c>
      <c r="C12" s="68" t="s">
        <v>144</v>
      </c>
      <c r="D12" s="65">
        <v>180</v>
      </c>
      <c r="E12" s="69">
        <v>586.12</v>
      </c>
      <c r="F12" s="65"/>
      <c r="G12" s="65"/>
      <c r="H12" s="65"/>
      <c r="I12" s="65"/>
      <c r="J12" s="46"/>
      <c r="K12" s="46"/>
      <c r="L12" s="45"/>
      <c r="M12" s="45"/>
    </row>
    <row r="13" spans="1:13" s="3" customFormat="1" ht="58.5">
      <c r="A13" s="67" t="s">
        <v>16</v>
      </c>
      <c r="B13" s="60" t="s">
        <v>51</v>
      </c>
      <c r="C13" s="68" t="s">
        <v>144</v>
      </c>
      <c r="D13" s="65">
        <v>28</v>
      </c>
      <c r="E13" s="69">
        <v>505.22</v>
      </c>
      <c r="F13" s="65"/>
      <c r="G13" s="65"/>
      <c r="H13" s="65"/>
      <c r="I13" s="65"/>
      <c r="J13" s="65"/>
      <c r="K13" s="65"/>
    </row>
    <row r="14" spans="1:13" s="3" customFormat="1" ht="39">
      <c r="A14" s="67" t="s">
        <v>17</v>
      </c>
      <c r="B14" s="60" t="s">
        <v>117</v>
      </c>
      <c r="C14" s="68" t="s">
        <v>144</v>
      </c>
      <c r="D14" s="65">
        <v>70</v>
      </c>
      <c r="E14" s="69">
        <v>206.65</v>
      </c>
      <c r="F14" s="65"/>
      <c r="G14" s="65"/>
      <c r="H14" s="65"/>
      <c r="I14" s="65"/>
      <c r="J14" s="65"/>
      <c r="K14" s="65"/>
    </row>
    <row r="15" spans="1:13" ht="38.25" customHeight="1">
      <c r="A15" s="67" t="s">
        <v>19</v>
      </c>
      <c r="B15" s="60" t="s">
        <v>176</v>
      </c>
      <c r="C15" s="68" t="s">
        <v>149</v>
      </c>
      <c r="D15" s="65">
        <v>530</v>
      </c>
      <c r="E15" s="70">
        <v>495</v>
      </c>
      <c r="F15" s="65"/>
      <c r="G15" s="65"/>
      <c r="H15" s="65"/>
      <c r="I15" s="65"/>
      <c r="J15" s="65"/>
      <c r="K15" s="65"/>
    </row>
    <row r="16" spans="1:13" ht="42" customHeight="1">
      <c r="A16" s="59" t="s">
        <v>20</v>
      </c>
      <c r="B16" s="60" t="s">
        <v>53</v>
      </c>
      <c r="C16" s="71" t="s">
        <v>144</v>
      </c>
      <c r="D16" s="63">
        <v>35.409999999999997</v>
      </c>
      <c r="E16" s="63">
        <v>145.80000000000001</v>
      </c>
      <c r="F16" s="62"/>
      <c r="G16" s="62"/>
      <c r="H16" s="62"/>
      <c r="I16" s="62"/>
      <c r="J16" s="62"/>
      <c r="K16" s="62"/>
    </row>
    <row r="17" spans="1:12" ht="45.75" customHeight="1">
      <c r="A17" s="59" t="s">
        <v>21</v>
      </c>
      <c r="B17" s="60" t="s">
        <v>223</v>
      </c>
      <c r="C17" s="61" t="s">
        <v>144</v>
      </c>
      <c r="D17" s="62">
        <v>800</v>
      </c>
      <c r="E17" s="63">
        <v>1000</v>
      </c>
      <c r="F17" s="62">
        <v>500</v>
      </c>
      <c r="G17" s="62">
        <v>503.6</v>
      </c>
      <c r="H17" s="62"/>
      <c r="I17" s="62"/>
      <c r="J17" s="62"/>
      <c r="K17" s="62"/>
    </row>
    <row r="18" spans="1:12" ht="45.75" customHeight="1">
      <c r="A18" s="67" t="s">
        <v>23</v>
      </c>
      <c r="B18" s="60" t="s">
        <v>185</v>
      </c>
      <c r="C18" s="68" t="s">
        <v>161</v>
      </c>
      <c r="D18" s="65">
        <v>1500</v>
      </c>
      <c r="E18" s="69">
        <v>333.5</v>
      </c>
      <c r="F18" s="65"/>
      <c r="G18" s="65"/>
      <c r="H18" s="65"/>
      <c r="I18" s="65"/>
      <c r="J18" s="65"/>
      <c r="K18" s="65"/>
    </row>
    <row r="19" spans="1:12" ht="38.25" customHeight="1">
      <c r="A19" s="67" t="s">
        <v>24</v>
      </c>
      <c r="B19" s="60" t="s">
        <v>186</v>
      </c>
      <c r="C19" s="68">
        <v>200</v>
      </c>
      <c r="D19" s="65"/>
      <c r="E19" s="69"/>
      <c r="F19" s="65">
        <v>400</v>
      </c>
      <c r="G19" s="65">
        <v>400.6</v>
      </c>
      <c r="H19" s="65"/>
      <c r="I19" s="65"/>
      <c r="J19" s="65"/>
      <c r="K19" s="65"/>
    </row>
    <row r="20" spans="1:12" ht="43.5" customHeight="1">
      <c r="A20" s="59" t="s">
        <v>27</v>
      </c>
      <c r="B20" s="46" t="s">
        <v>224</v>
      </c>
      <c r="C20" s="72" t="s">
        <v>144</v>
      </c>
      <c r="D20" s="62">
        <v>503</v>
      </c>
      <c r="E20" s="63">
        <v>510</v>
      </c>
      <c r="F20" s="73">
        <v>1000</v>
      </c>
      <c r="G20" s="73">
        <v>1200</v>
      </c>
      <c r="H20" s="62"/>
      <c r="I20" s="62"/>
      <c r="J20" s="62"/>
      <c r="K20" s="62"/>
    </row>
    <row r="21" spans="1:12" ht="45" customHeight="1">
      <c r="A21" s="59" t="s">
        <v>28</v>
      </c>
      <c r="B21" s="46" t="s">
        <v>43</v>
      </c>
      <c r="C21" s="72" t="s">
        <v>144</v>
      </c>
      <c r="D21" s="62">
        <v>60</v>
      </c>
      <c r="E21" s="63">
        <v>75.5</v>
      </c>
      <c r="F21" s="62"/>
      <c r="G21" s="62"/>
      <c r="H21" s="62"/>
      <c r="I21" s="62"/>
      <c r="J21" s="62"/>
      <c r="K21" s="62"/>
    </row>
    <row r="22" spans="1:12" ht="41.25" customHeight="1">
      <c r="A22" s="59" t="s">
        <v>29</v>
      </c>
      <c r="B22" s="46" t="s">
        <v>151</v>
      </c>
      <c r="C22" s="61" t="s">
        <v>162</v>
      </c>
      <c r="D22" s="62"/>
      <c r="E22" s="63"/>
      <c r="F22" s="62">
        <v>200</v>
      </c>
      <c r="G22" s="63">
        <v>248.4</v>
      </c>
      <c r="H22" s="62"/>
      <c r="I22" s="62"/>
      <c r="J22" s="62"/>
      <c r="K22" s="62"/>
    </row>
    <row r="23" spans="1:12" ht="44.25" customHeight="1">
      <c r="A23" s="67" t="s">
        <v>30</v>
      </c>
      <c r="B23" s="46" t="s">
        <v>199</v>
      </c>
      <c r="C23" s="68" t="s">
        <v>163</v>
      </c>
      <c r="D23" s="65">
        <v>1960</v>
      </c>
      <c r="E23" s="69">
        <v>2234.4</v>
      </c>
      <c r="F23" s="65">
        <v>840</v>
      </c>
      <c r="G23" s="65">
        <v>923.4</v>
      </c>
      <c r="H23" s="65"/>
      <c r="I23" s="65"/>
      <c r="J23" s="65"/>
      <c r="K23" s="65"/>
    </row>
    <row r="24" spans="1:12" ht="38.25" customHeight="1">
      <c r="A24" s="67" t="s">
        <v>31</v>
      </c>
      <c r="B24" s="46" t="s">
        <v>142</v>
      </c>
      <c r="C24" s="74" t="s">
        <v>164</v>
      </c>
      <c r="D24" s="65">
        <v>60</v>
      </c>
      <c r="E24" s="69">
        <v>143.22</v>
      </c>
      <c r="F24" s="65"/>
      <c r="G24" s="65"/>
      <c r="H24" s="65"/>
      <c r="I24" s="65"/>
      <c r="J24" s="65"/>
      <c r="K24" s="46"/>
      <c r="L24" s="44"/>
    </row>
    <row r="25" spans="1:12" ht="44.25" customHeight="1">
      <c r="A25" s="67" t="s">
        <v>32</v>
      </c>
      <c r="B25" s="46" t="s">
        <v>143</v>
      </c>
      <c r="C25" s="74" t="s">
        <v>160</v>
      </c>
      <c r="D25" s="65">
        <v>50</v>
      </c>
      <c r="E25" s="69">
        <v>150</v>
      </c>
      <c r="F25" s="65"/>
      <c r="G25" s="65"/>
      <c r="H25" s="65"/>
      <c r="I25" s="65"/>
      <c r="J25" s="65"/>
      <c r="K25" s="65"/>
    </row>
    <row r="26" spans="1:12" s="10" customFormat="1" ht="44.25" customHeight="1">
      <c r="A26" s="59" t="s">
        <v>33</v>
      </c>
      <c r="B26" s="46" t="s">
        <v>152</v>
      </c>
      <c r="C26" s="72" t="s">
        <v>165</v>
      </c>
      <c r="D26" s="62">
        <v>270</v>
      </c>
      <c r="E26" s="63">
        <v>235.5</v>
      </c>
      <c r="F26" s="64"/>
      <c r="G26" s="64"/>
      <c r="H26" s="64"/>
      <c r="I26" s="64"/>
      <c r="J26" s="64"/>
      <c r="K26" s="64"/>
    </row>
    <row r="27" spans="1:12" s="3" customFormat="1" ht="84.75" customHeight="1">
      <c r="A27" s="67" t="s">
        <v>34</v>
      </c>
      <c r="B27" s="88" t="s">
        <v>200</v>
      </c>
      <c r="C27" s="75" t="s">
        <v>166</v>
      </c>
      <c r="D27" s="76">
        <v>7700</v>
      </c>
      <c r="E27" s="83">
        <v>15042.95</v>
      </c>
      <c r="F27" s="76">
        <v>3300</v>
      </c>
      <c r="G27" s="76">
        <v>6385.2</v>
      </c>
      <c r="H27" s="65"/>
      <c r="I27" s="65"/>
      <c r="J27" s="65"/>
      <c r="K27" s="65"/>
    </row>
    <row r="28" spans="1:12" s="3" customFormat="1" ht="69.75" customHeight="1">
      <c r="A28" s="67" t="s">
        <v>35</v>
      </c>
      <c r="B28" s="46" t="s">
        <v>225</v>
      </c>
      <c r="C28" s="77">
        <v>200</v>
      </c>
      <c r="D28" s="65">
        <v>450</v>
      </c>
      <c r="E28" s="69">
        <v>447.7</v>
      </c>
      <c r="F28" s="69"/>
      <c r="G28" s="78"/>
      <c r="H28" s="65"/>
      <c r="I28" s="65"/>
      <c r="J28" s="65"/>
      <c r="K28" s="65"/>
    </row>
    <row r="29" spans="1:12" ht="44.25" customHeight="1">
      <c r="A29" s="59" t="s">
        <v>39</v>
      </c>
      <c r="B29" s="49" t="s">
        <v>111</v>
      </c>
      <c r="C29" s="61" t="s">
        <v>112</v>
      </c>
      <c r="D29" s="62"/>
      <c r="E29" s="63"/>
      <c r="F29" s="62">
        <v>620</v>
      </c>
      <c r="G29" s="63">
        <v>620</v>
      </c>
      <c r="H29" s="62"/>
      <c r="I29" s="62"/>
      <c r="J29" s="62"/>
      <c r="K29" s="62"/>
    </row>
    <row r="30" spans="1:12" ht="52.5" customHeight="1">
      <c r="A30" s="59" t="s">
        <v>71</v>
      </c>
      <c r="B30" s="60" t="s">
        <v>45</v>
      </c>
      <c r="C30" s="61" t="s">
        <v>144</v>
      </c>
      <c r="D30" s="62">
        <v>300</v>
      </c>
      <c r="E30" s="63">
        <v>300</v>
      </c>
      <c r="F30" s="62">
        <v>390</v>
      </c>
      <c r="G30" s="62">
        <v>474</v>
      </c>
      <c r="H30" s="62"/>
      <c r="I30" s="62"/>
      <c r="J30" s="62"/>
      <c r="K30" s="62"/>
    </row>
    <row r="31" spans="1:12" s="3" customFormat="1" ht="51" customHeight="1">
      <c r="A31" s="67" t="s">
        <v>72</v>
      </c>
      <c r="B31" s="60" t="s">
        <v>169</v>
      </c>
      <c r="C31" s="68" t="s">
        <v>144</v>
      </c>
      <c r="D31" s="65">
        <v>930</v>
      </c>
      <c r="E31" s="69">
        <v>1211.72</v>
      </c>
      <c r="F31" s="65"/>
      <c r="G31" s="65"/>
      <c r="H31" s="65"/>
      <c r="I31" s="65"/>
      <c r="J31" s="65"/>
      <c r="K31" s="65"/>
    </row>
    <row r="32" spans="1:12" s="3" customFormat="1" ht="49.5" customHeight="1">
      <c r="A32" s="67" t="s">
        <v>73</v>
      </c>
      <c r="B32" s="60" t="s">
        <v>177</v>
      </c>
      <c r="C32" s="68">
        <v>200</v>
      </c>
      <c r="D32" s="65">
        <v>100</v>
      </c>
      <c r="E32" s="69">
        <v>100</v>
      </c>
      <c r="F32" s="65"/>
      <c r="G32" s="65"/>
      <c r="H32" s="65"/>
      <c r="I32" s="65"/>
      <c r="J32" s="65"/>
      <c r="K32" s="65"/>
    </row>
    <row r="33" spans="1:11" ht="43.5" customHeight="1">
      <c r="A33" s="59" t="s">
        <v>74</v>
      </c>
      <c r="B33" s="60" t="s">
        <v>48</v>
      </c>
      <c r="C33" s="61" t="s">
        <v>144</v>
      </c>
      <c r="D33" s="62">
        <v>270</v>
      </c>
      <c r="E33" s="63">
        <v>403.1</v>
      </c>
      <c r="F33" s="62"/>
      <c r="G33" s="62"/>
      <c r="H33" s="62"/>
      <c r="I33" s="62"/>
      <c r="J33" s="62"/>
      <c r="K33" s="62"/>
    </row>
    <row r="34" spans="1:11" ht="52.5" customHeight="1">
      <c r="A34" s="59" t="s">
        <v>54</v>
      </c>
      <c r="B34" s="60" t="s">
        <v>49</v>
      </c>
      <c r="C34" s="61" t="s">
        <v>144</v>
      </c>
      <c r="D34" s="62"/>
      <c r="E34" s="63"/>
      <c r="F34" s="62"/>
      <c r="G34" s="62"/>
      <c r="H34" s="62"/>
      <c r="I34" s="62"/>
      <c r="J34" s="62">
        <v>650</v>
      </c>
      <c r="K34" s="63">
        <v>811.7</v>
      </c>
    </row>
    <row r="35" spans="1:11" ht="62.25" customHeight="1">
      <c r="A35" s="59" t="s">
        <v>55</v>
      </c>
      <c r="B35" s="49" t="s">
        <v>113</v>
      </c>
      <c r="C35" s="61" t="s">
        <v>183</v>
      </c>
      <c r="D35" s="62">
        <v>500</v>
      </c>
      <c r="E35" s="63">
        <v>750</v>
      </c>
      <c r="F35" s="62">
        <v>2730</v>
      </c>
      <c r="G35" s="62">
        <v>4100</v>
      </c>
      <c r="H35" s="62"/>
      <c r="I35" s="62"/>
      <c r="J35" s="62"/>
      <c r="K35" s="62"/>
    </row>
    <row r="36" spans="1:11" ht="41.25" customHeight="1">
      <c r="A36" s="67" t="s">
        <v>69</v>
      </c>
      <c r="B36" s="49" t="s">
        <v>52</v>
      </c>
      <c r="C36" s="68" t="s">
        <v>144</v>
      </c>
      <c r="D36" s="65">
        <v>16.05</v>
      </c>
      <c r="E36" s="69">
        <v>80.14</v>
      </c>
      <c r="F36" s="65"/>
      <c r="G36" s="65"/>
      <c r="H36" s="65"/>
      <c r="I36" s="65"/>
      <c r="J36" s="65">
        <v>150</v>
      </c>
      <c r="K36" s="65">
        <v>150</v>
      </c>
    </row>
    <row r="37" spans="1:11" ht="36.75" customHeight="1">
      <c r="A37" s="59" t="s">
        <v>70</v>
      </c>
      <c r="B37" s="49" t="s">
        <v>154</v>
      </c>
      <c r="C37" s="61" t="s">
        <v>75</v>
      </c>
      <c r="D37" s="79">
        <v>500</v>
      </c>
      <c r="E37" s="79">
        <v>500</v>
      </c>
      <c r="F37" s="80">
        <v>2300</v>
      </c>
      <c r="G37" s="81">
        <v>3690</v>
      </c>
      <c r="H37" s="62"/>
      <c r="I37" s="62"/>
      <c r="J37" s="62"/>
      <c r="K37" s="62"/>
    </row>
    <row r="38" spans="1:11" ht="45" customHeight="1">
      <c r="A38" s="59" t="s">
        <v>79</v>
      </c>
      <c r="B38" s="49" t="s">
        <v>153</v>
      </c>
      <c r="C38" s="61" t="s">
        <v>144</v>
      </c>
      <c r="D38" s="80">
        <v>500</v>
      </c>
      <c r="E38" s="81">
        <v>600</v>
      </c>
      <c r="F38" s="82">
        <v>270</v>
      </c>
      <c r="G38" s="82">
        <v>360</v>
      </c>
      <c r="H38" s="66"/>
      <c r="I38" s="66"/>
      <c r="J38" s="66"/>
      <c r="K38" s="66"/>
    </row>
    <row r="39" spans="1:11" ht="49.5" customHeight="1">
      <c r="A39" s="59" t="s">
        <v>80</v>
      </c>
      <c r="B39" s="49" t="s">
        <v>184</v>
      </c>
      <c r="C39" s="61" t="s">
        <v>112</v>
      </c>
      <c r="D39" s="80"/>
      <c r="E39" s="81"/>
      <c r="F39" s="82">
        <v>570</v>
      </c>
      <c r="G39" s="82">
        <v>600</v>
      </c>
      <c r="H39" s="66"/>
      <c r="I39" s="66"/>
      <c r="J39" s="66"/>
      <c r="K39" s="66"/>
    </row>
    <row r="40" spans="1:11" ht="49.5" customHeight="1">
      <c r="A40" s="59" t="s">
        <v>174</v>
      </c>
      <c r="B40" s="49" t="s">
        <v>187</v>
      </c>
      <c r="C40" s="61" t="s">
        <v>178</v>
      </c>
      <c r="D40" s="80">
        <v>1530</v>
      </c>
      <c r="E40" s="81">
        <v>1160</v>
      </c>
      <c r="F40" s="66"/>
      <c r="G40" s="66"/>
      <c r="H40" s="66"/>
      <c r="I40" s="66"/>
      <c r="J40" s="66"/>
      <c r="K40" s="66"/>
    </row>
    <row r="41" spans="1:11" ht="45.75" customHeight="1">
      <c r="A41" s="59" t="s">
        <v>81</v>
      </c>
      <c r="B41" s="49" t="s">
        <v>188</v>
      </c>
      <c r="C41" s="61">
        <v>400</v>
      </c>
      <c r="D41" s="80">
        <v>200</v>
      </c>
      <c r="E41" s="81">
        <v>200</v>
      </c>
      <c r="F41" s="66">
        <v>235</v>
      </c>
      <c r="G41" s="66">
        <v>150</v>
      </c>
      <c r="H41" s="66"/>
      <c r="I41" s="66"/>
      <c r="J41" s="66"/>
      <c r="K41" s="66"/>
    </row>
    <row r="42" spans="1:11" ht="46.5" customHeight="1">
      <c r="A42" s="59" t="s">
        <v>82</v>
      </c>
      <c r="B42" s="49" t="s">
        <v>189</v>
      </c>
      <c r="C42" s="61" t="s">
        <v>179</v>
      </c>
      <c r="D42" s="80">
        <v>310</v>
      </c>
      <c r="E42" s="81">
        <v>685</v>
      </c>
      <c r="F42" s="66"/>
      <c r="G42" s="66"/>
      <c r="H42" s="66"/>
      <c r="I42" s="66"/>
      <c r="J42" s="66"/>
      <c r="K42" s="66"/>
    </row>
    <row r="43" spans="1:11" ht="48" customHeight="1">
      <c r="A43" s="59" t="s">
        <v>89</v>
      </c>
      <c r="B43" s="49" t="s">
        <v>237</v>
      </c>
      <c r="C43" s="61">
        <v>200</v>
      </c>
      <c r="D43" s="80"/>
      <c r="E43" s="81"/>
      <c r="F43" s="66"/>
      <c r="G43" s="66"/>
      <c r="H43" s="82">
        <v>80</v>
      </c>
      <c r="I43" s="82">
        <v>120</v>
      </c>
      <c r="J43" s="66"/>
      <c r="K43" s="66"/>
    </row>
    <row r="44" spans="1:11" ht="48" customHeight="1">
      <c r="A44" s="59" t="s">
        <v>90</v>
      </c>
      <c r="B44" s="49" t="s">
        <v>238</v>
      </c>
      <c r="C44" s="61">
        <v>200</v>
      </c>
      <c r="D44" s="80"/>
      <c r="E44" s="81"/>
      <c r="F44" s="66"/>
      <c r="G44" s="66"/>
      <c r="H44" s="82">
        <v>220</v>
      </c>
      <c r="I44" s="82">
        <v>330</v>
      </c>
      <c r="J44" s="66"/>
      <c r="K44" s="66"/>
    </row>
    <row r="45" spans="1:11" ht="48" customHeight="1">
      <c r="A45" s="59" t="s">
        <v>91</v>
      </c>
      <c r="B45" s="49" t="s">
        <v>239</v>
      </c>
      <c r="C45" s="61">
        <v>200</v>
      </c>
      <c r="D45" s="80"/>
      <c r="E45" s="81"/>
      <c r="F45" s="66"/>
      <c r="G45" s="66"/>
      <c r="H45" s="82"/>
      <c r="I45" s="82"/>
      <c r="J45" s="79">
        <v>400</v>
      </c>
      <c r="K45" s="79">
        <v>605</v>
      </c>
    </row>
    <row r="46" spans="1:11" ht="36" customHeight="1">
      <c r="A46" s="144" t="s">
        <v>92</v>
      </c>
      <c r="B46" s="49" t="s">
        <v>240</v>
      </c>
      <c r="C46" s="66">
        <v>200</v>
      </c>
      <c r="D46" s="66"/>
      <c r="E46" s="66"/>
      <c r="F46" s="66"/>
      <c r="G46" s="66"/>
      <c r="H46" s="66"/>
      <c r="I46" s="66"/>
      <c r="J46" s="79">
        <v>150</v>
      </c>
      <c r="K46" s="79">
        <v>225</v>
      </c>
    </row>
    <row r="47" spans="1:11" ht="39">
      <c r="A47" s="144" t="s">
        <v>93</v>
      </c>
      <c r="B47" s="49" t="s">
        <v>243</v>
      </c>
      <c r="C47" s="66">
        <v>200</v>
      </c>
      <c r="D47" s="66"/>
      <c r="E47" s="66"/>
      <c r="F47" s="66"/>
      <c r="G47" s="66"/>
      <c r="H47" s="82">
        <v>590</v>
      </c>
      <c r="I47" s="82">
        <v>950</v>
      </c>
      <c r="J47" s="79"/>
      <c r="K47" s="79"/>
    </row>
    <row r="48" spans="1:11" ht="39">
      <c r="A48" s="144" t="s">
        <v>94</v>
      </c>
      <c r="B48" s="49" t="s">
        <v>241</v>
      </c>
      <c r="C48" s="66">
        <v>200</v>
      </c>
      <c r="D48" s="66"/>
      <c r="E48" s="66"/>
      <c r="F48" s="66"/>
      <c r="G48" s="66"/>
      <c r="H48" s="66"/>
      <c r="I48" s="66"/>
      <c r="J48" s="79">
        <v>200</v>
      </c>
      <c r="K48" s="79">
        <v>200</v>
      </c>
    </row>
    <row r="49" spans="1:11" ht="47.25" customHeight="1">
      <c r="A49" s="59" t="s">
        <v>95</v>
      </c>
      <c r="B49" s="49" t="s">
        <v>242</v>
      </c>
      <c r="C49" s="66"/>
      <c r="D49" s="66"/>
      <c r="E49" s="66"/>
      <c r="F49" s="66"/>
      <c r="G49" s="66"/>
      <c r="H49" s="66"/>
      <c r="I49" s="66"/>
      <c r="J49" s="79">
        <v>1500</v>
      </c>
      <c r="K49" s="79">
        <v>2950</v>
      </c>
    </row>
    <row r="50" spans="1:11" ht="19.5">
      <c r="B50" s="87"/>
      <c r="D50" s="147"/>
      <c r="E50" s="147"/>
      <c r="F50" s="147"/>
      <c r="G50" s="147"/>
      <c r="H50" s="147"/>
      <c r="I50" s="147"/>
      <c r="J50" s="147"/>
      <c r="K50" s="147"/>
    </row>
  </sheetData>
  <mergeCells count="7">
    <mergeCell ref="H2:I2"/>
    <mergeCell ref="J2:K2"/>
    <mergeCell ref="A2:A3"/>
    <mergeCell ref="B2:B3"/>
    <mergeCell ref="C2:C3"/>
    <mergeCell ref="D2:E2"/>
    <mergeCell ref="F2:G2"/>
  </mergeCells>
  <printOptions horizontalCentered="1"/>
  <pageMargins left="0.70866141732283472" right="0.70866141732283472" top="0.35433070866141736" bottom="0.74803149606299213" header="0.31496062992125984" footer="0.31496062992125984"/>
  <pageSetup paperSize="9" scale="60" firstPageNumber="16" fitToHeight="0" orientation="landscape" useFirstPageNumber="1" r:id="rId1"/>
  <headerFooter>
    <oddFooter>&amp;R&amp;P</oddFooter>
  </headerFooter>
  <rowBreaks count="2" manualBreakCount="2">
    <brk id="19" max="10" man="1"/>
    <brk id="34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view="pageBreakPreview" zoomScale="60" zoomScaleNormal="100" workbookViewId="0">
      <selection activeCell="AD2" sqref="Z2:AD6"/>
    </sheetView>
  </sheetViews>
  <sheetFormatPr defaultRowHeight="15"/>
  <cols>
    <col min="1" max="1" width="5.5703125" customWidth="1"/>
    <col min="2" max="2" width="68.85546875" customWidth="1"/>
    <col min="3" max="6" width="15.28515625" customWidth="1"/>
    <col min="7" max="7" width="21" hidden="1" customWidth="1"/>
  </cols>
  <sheetData>
    <row r="1" spans="1:7" ht="32.25" customHeight="1">
      <c r="A1" s="184" t="s">
        <v>230</v>
      </c>
      <c r="B1" s="185"/>
      <c r="C1" s="185"/>
      <c r="D1" s="185"/>
      <c r="E1" s="185"/>
      <c r="F1" s="185"/>
    </row>
    <row r="2" spans="1:7" ht="34.5" customHeight="1">
      <c r="A2" s="29" t="s">
        <v>56</v>
      </c>
      <c r="B2" s="28" t="s">
        <v>57</v>
      </c>
      <c r="C2" s="30">
        <v>2017</v>
      </c>
      <c r="D2" s="31">
        <v>2018</v>
      </c>
      <c r="E2" s="32">
        <v>2019</v>
      </c>
      <c r="F2" s="33">
        <v>2020</v>
      </c>
      <c r="G2" s="2" t="s">
        <v>22</v>
      </c>
    </row>
    <row r="3" spans="1:7" ht="34.5" customHeight="1">
      <c r="A3" s="138"/>
      <c r="B3" s="139" t="s">
        <v>115</v>
      </c>
      <c r="C3" s="140">
        <f>C4+C13</f>
        <v>7793.369999999999</v>
      </c>
      <c r="D3" s="140">
        <f>D4+D13</f>
        <v>850</v>
      </c>
      <c r="E3" s="140">
        <f>E4+E13</f>
        <v>9580</v>
      </c>
      <c r="F3" s="140">
        <f>F4+F13</f>
        <v>11800</v>
      </c>
      <c r="G3" s="2"/>
    </row>
    <row r="4" spans="1:7" s="3" customFormat="1" ht="34.5" customHeight="1">
      <c r="A4" s="141" t="s">
        <v>60</v>
      </c>
      <c r="B4" s="142" t="s">
        <v>59</v>
      </c>
      <c r="C4" s="143">
        <f>SUM(C5:C12)</f>
        <v>6487.7699999999995</v>
      </c>
      <c r="D4" s="143">
        <f t="shared" ref="D4:F4" si="0">SUM(D5:D12)</f>
        <v>850</v>
      </c>
      <c r="E4" s="143">
        <f t="shared" si="0"/>
        <v>9550</v>
      </c>
      <c r="F4" s="143">
        <f t="shared" si="0"/>
        <v>11000</v>
      </c>
      <c r="G4" s="35"/>
    </row>
    <row r="5" spans="1:7" s="3" customFormat="1" ht="42.75" customHeight="1">
      <c r="A5" s="121"/>
      <c r="B5" s="122" t="s">
        <v>118</v>
      </c>
      <c r="C5" s="123">
        <v>6288.17</v>
      </c>
      <c r="D5" s="123"/>
      <c r="E5" s="123"/>
      <c r="F5" s="123"/>
      <c r="G5" s="36" t="s">
        <v>119</v>
      </c>
    </row>
    <row r="6" spans="1:7" s="3" customFormat="1" ht="48.75" customHeight="1">
      <c r="A6" s="121"/>
      <c r="B6" s="124" t="s">
        <v>120</v>
      </c>
      <c r="C6" s="125">
        <v>17.399999999999999</v>
      </c>
      <c r="D6" s="123"/>
      <c r="E6" s="123"/>
      <c r="F6" s="123"/>
      <c r="G6" s="37" t="s">
        <v>121</v>
      </c>
    </row>
    <row r="7" spans="1:7" s="3" customFormat="1" ht="33.950000000000003" customHeight="1">
      <c r="A7" s="121"/>
      <c r="B7" s="126" t="s">
        <v>122</v>
      </c>
      <c r="C7" s="127">
        <v>32.200000000000003</v>
      </c>
      <c r="D7" s="127"/>
      <c r="E7" s="127"/>
      <c r="F7" s="123"/>
      <c r="G7" s="36" t="s">
        <v>123</v>
      </c>
    </row>
    <row r="8" spans="1:7" s="3" customFormat="1" ht="33.950000000000003" customHeight="1">
      <c r="A8" s="121"/>
      <c r="B8" s="124" t="s">
        <v>175</v>
      </c>
      <c r="C8" s="128">
        <v>150</v>
      </c>
      <c r="D8" s="127"/>
      <c r="E8" s="127"/>
      <c r="F8" s="123"/>
      <c r="G8" s="36"/>
    </row>
    <row r="9" spans="1:7" ht="33.950000000000003" customHeight="1">
      <c r="A9" s="121"/>
      <c r="B9" s="129" t="s">
        <v>116</v>
      </c>
      <c r="C9" s="128"/>
      <c r="D9" s="128">
        <v>850</v>
      </c>
      <c r="E9" s="128"/>
      <c r="F9" s="128"/>
      <c r="G9" s="2" t="s">
        <v>125</v>
      </c>
    </row>
    <row r="10" spans="1:7" ht="26.25" customHeight="1">
      <c r="A10" s="121"/>
      <c r="B10" s="129" t="s">
        <v>203</v>
      </c>
      <c r="C10" s="128"/>
      <c r="D10" s="128"/>
      <c r="E10" s="128">
        <v>9500</v>
      </c>
      <c r="F10" s="128">
        <v>9500</v>
      </c>
      <c r="G10" s="38" t="s">
        <v>126</v>
      </c>
    </row>
    <row r="11" spans="1:7" ht="60" customHeight="1">
      <c r="A11" s="121"/>
      <c r="B11" s="124" t="s">
        <v>170</v>
      </c>
      <c r="C11" s="128"/>
      <c r="D11" s="128"/>
      <c r="E11" s="128">
        <v>50</v>
      </c>
      <c r="F11" s="108"/>
      <c r="G11" s="38"/>
    </row>
    <row r="12" spans="1:7" ht="54.75" customHeight="1">
      <c r="A12" s="121"/>
      <c r="B12" s="124" t="s">
        <v>171</v>
      </c>
      <c r="C12" s="128"/>
      <c r="D12" s="128"/>
      <c r="E12" s="128"/>
      <c r="F12" s="128">
        <v>1500</v>
      </c>
      <c r="G12" s="43" t="s">
        <v>172</v>
      </c>
    </row>
    <row r="13" spans="1:7" ht="33.950000000000003" customHeight="1">
      <c r="A13" s="119" t="s">
        <v>61</v>
      </c>
      <c r="B13" s="130" t="s">
        <v>58</v>
      </c>
      <c r="C13" s="131">
        <f>SUM(C14:C18)</f>
        <v>1305.5999999999999</v>
      </c>
      <c r="D13" s="131">
        <f>SUM(D15:D18)</f>
        <v>0</v>
      </c>
      <c r="E13" s="131">
        <f>SUM(E15:E18)</f>
        <v>30</v>
      </c>
      <c r="F13" s="131">
        <f>SUM(F15:F18)</f>
        <v>800</v>
      </c>
      <c r="G13" s="38"/>
    </row>
    <row r="14" spans="1:7" ht="33.950000000000003" customHeight="1">
      <c r="A14" s="120"/>
      <c r="B14" s="129" t="s">
        <v>128</v>
      </c>
      <c r="C14" s="132">
        <v>1300</v>
      </c>
      <c r="D14" s="133"/>
      <c r="E14" s="133"/>
      <c r="F14" s="133"/>
      <c r="G14" s="38"/>
    </row>
    <row r="15" spans="1:7" ht="49.5" customHeight="1">
      <c r="A15" s="121"/>
      <c r="B15" s="134" t="s">
        <v>231</v>
      </c>
      <c r="C15" s="135">
        <v>4</v>
      </c>
      <c r="D15" s="135"/>
      <c r="E15" s="132"/>
      <c r="F15" s="132"/>
      <c r="G15" s="38" t="s">
        <v>124</v>
      </c>
    </row>
    <row r="16" spans="1:7" ht="33.950000000000003" customHeight="1">
      <c r="A16" s="121"/>
      <c r="B16" s="129" t="s">
        <v>127</v>
      </c>
      <c r="C16" s="132">
        <v>1.6</v>
      </c>
      <c r="D16" s="132"/>
      <c r="E16" s="132"/>
      <c r="F16" s="132"/>
      <c r="G16" s="38" t="s">
        <v>125</v>
      </c>
    </row>
    <row r="17" spans="1:7" ht="24.75" customHeight="1">
      <c r="A17" s="121"/>
      <c r="B17" s="136" t="s">
        <v>129</v>
      </c>
      <c r="C17" s="132"/>
      <c r="D17" s="132"/>
      <c r="E17" s="132">
        <v>30</v>
      </c>
      <c r="F17" s="132"/>
      <c r="G17" s="38" t="s">
        <v>125</v>
      </c>
    </row>
    <row r="18" spans="1:7" ht="26.25" customHeight="1">
      <c r="A18" s="137"/>
      <c r="B18" s="136" t="s">
        <v>130</v>
      </c>
      <c r="C18" s="132"/>
      <c r="D18" s="132"/>
      <c r="E18" s="132"/>
      <c r="F18" s="132">
        <v>800</v>
      </c>
      <c r="G18" s="38" t="s">
        <v>125</v>
      </c>
    </row>
    <row r="19" spans="1:7">
      <c r="C19" s="34"/>
    </row>
    <row r="20" spans="1:7" ht="36" customHeight="1">
      <c r="C20" s="39"/>
    </row>
    <row r="21" spans="1:7">
      <c r="A21" s="7"/>
      <c r="B21" s="8"/>
      <c r="C21" s="39"/>
    </row>
    <row r="22" spans="1:7">
      <c r="A22" s="9"/>
      <c r="B22" s="6"/>
      <c r="C22" s="39"/>
    </row>
    <row r="23" spans="1:7">
      <c r="A23" s="9"/>
      <c r="B23" s="6"/>
      <c r="C23" s="39"/>
    </row>
    <row r="24" spans="1:7" ht="23.25" customHeight="1">
      <c r="A24" s="39"/>
      <c r="B24" s="4"/>
      <c r="C24" s="39"/>
    </row>
    <row r="25" spans="1:7">
      <c r="A25" s="39"/>
      <c r="B25" s="39"/>
      <c r="C25" s="39"/>
    </row>
    <row r="27" spans="1:7">
      <c r="D27" s="11"/>
    </row>
  </sheetData>
  <mergeCells count="1">
    <mergeCell ref="A1:F1"/>
  </mergeCells>
  <printOptions horizontalCentered="1" verticalCentered="1"/>
  <pageMargins left="0.70866141732283472" right="0.70866141732283472" top="0.35433070866141736" bottom="0.74803149606299213" header="0.31496062992125984" footer="0.31496062992125984"/>
  <pageSetup paperSize="9" scale="72" firstPageNumber="19" orientation="landscape" useFirstPageNumber="1" r:id="rId1"/>
  <headerFooter>
    <oddFooter>&amp;R&amp;P</oddFooter>
  </headerFooter>
  <rowBreaks count="1" manualBreakCount="1">
    <brk id="1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view="pageBreakPreview" zoomScaleNormal="100" zoomScaleSheetLayoutView="100" workbookViewId="0">
      <selection activeCell="B16" sqref="B16"/>
    </sheetView>
  </sheetViews>
  <sheetFormatPr defaultRowHeight="15"/>
  <cols>
    <col min="1" max="1" width="6.42578125" customWidth="1"/>
    <col min="2" max="2" width="48.42578125" customWidth="1"/>
    <col min="3" max="6" width="15.28515625" customWidth="1"/>
  </cols>
  <sheetData>
    <row r="1" spans="1:8">
      <c r="A1" s="1" t="s">
        <v>147</v>
      </c>
    </row>
    <row r="2" spans="1:8">
      <c r="F2" s="89" t="s">
        <v>146</v>
      </c>
    </row>
    <row r="3" spans="1:8" ht="15.75">
      <c r="A3" s="29" t="s">
        <v>56</v>
      </c>
      <c r="B3" s="28" t="s">
        <v>57</v>
      </c>
      <c r="C3" s="30">
        <v>2017</v>
      </c>
      <c r="D3" s="31">
        <v>2018</v>
      </c>
      <c r="E3" s="32">
        <v>2019</v>
      </c>
      <c r="F3" s="33">
        <v>2020</v>
      </c>
    </row>
    <row r="4" spans="1:8" ht="19.5" customHeight="1">
      <c r="A4" s="107" t="s">
        <v>3</v>
      </c>
      <c r="B4" s="108" t="s">
        <v>145</v>
      </c>
      <c r="C4" s="109">
        <f>SUM(C5:C7)</f>
        <v>34220.630000000005</v>
      </c>
      <c r="D4" s="109">
        <f>SUM(D5:D7)</f>
        <v>24965.15</v>
      </c>
      <c r="E4" s="109">
        <f>SUM(E5:E7)</f>
        <v>21550.44</v>
      </c>
      <c r="F4" s="109">
        <f>SUM(F5:F7)</f>
        <v>30689.5</v>
      </c>
    </row>
    <row r="5" spans="1:8" ht="19.5" customHeight="1">
      <c r="A5" s="107" t="s">
        <v>139</v>
      </c>
      <c r="B5" s="108" t="s">
        <v>132</v>
      </c>
      <c r="C5" s="109">
        <v>19000</v>
      </c>
      <c r="D5" s="109">
        <f>20200-750</f>
        <v>19450</v>
      </c>
      <c r="E5" s="109">
        <v>20700</v>
      </c>
      <c r="F5" s="109">
        <v>21200</v>
      </c>
    </row>
    <row r="6" spans="1:8" ht="19.5" customHeight="1">
      <c r="A6" s="107" t="s">
        <v>140</v>
      </c>
      <c r="B6" s="108" t="s">
        <v>133</v>
      </c>
      <c r="C6" s="110">
        <v>320.63</v>
      </c>
      <c r="D6" s="110">
        <v>15.15</v>
      </c>
      <c r="E6" s="110">
        <v>30.44</v>
      </c>
      <c r="F6" s="110">
        <v>189.5</v>
      </c>
    </row>
    <row r="7" spans="1:8" ht="19.5" customHeight="1">
      <c r="A7" s="107" t="s">
        <v>141</v>
      </c>
      <c r="B7" s="108" t="s">
        <v>134</v>
      </c>
      <c r="C7" s="110">
        <v>14900</v>
      </c>
      <c r="D7" s="110">
        <v>5500</v>
      </c>
      <c r="E7" s="110">
        <v>820</v>
      </c>
      <c r="F7" s="110">
        <v>9300</v>
      </c>
    </row>
    <row r="8" spans="1:8" ht="19.5" customHeight="1">
      <c r="A8" s="107" t="s">
        <v>5</v>
      </c>
      <c r="B8" s="108" t="s">
        <v>135</v>
      </c>
      <c r="C8" s="110">
        <v>0</v>
      </c>
      <c r="D8" s="110">
        <v>25000</v>
      </c>
      <c r="E8" s="110">
        <v>10000</v>
      </c>
      <c r="F8" s="110"/>
    </row>
    <row r="9" spans="1:8" ht="19.5" customHeight="1">
      <c r="A9" s="107" t="s">
        <v>6</v>
      </c>
      <c r="B9" s="108" t="s">
        <v>136</v>
      </c>
      <c r="C9" s="110">
        <v>33550</v>
      </c>
      <c r="D9" s="110"/>
      <c r="E9" s="110"/>
      <c r="F9" s="110">
        <v>3850</v>
      </c>
    </row>
    <row r="10" spans="1:8" ht="19.5" customHeight="1">
      <c r="A10" s="107" t="s">
        <v>8</v>
      </c>
      <c r="B10" s="108" t="s">
        <v>137</v>
      </c>
      <c r="C10" s="111">
        <f>C4+C8+C9</f>
        <v>67770.63</v>
      </c>
      <c r="D10" s="111">
        <f>D4+D8+D9</f>
        <v>49965.15</v>
      </c>
      <c r="E10" s="111">
        <f>E4+E8+E9</f>
        <v>31550.44</v>
      </c>
      <c r="F10" s="111">
        <f>F4+F8+F9</f>
        <v>34539.5</v>
      </c>
    </row>
    <row r="11" spans="1:8" ht="19.5" customHeight="1">
      <c r="A11" s="107" t="s">
        <v>10</v>
      </c>
      <c r="B11" s="108" t="s">
        <v>138</v>
      </c>
      <c r="C11" s="109">
        <f>Zbiorówka!D9</f>
        <v>64500.03</v>
      </c>
      <c r="D11" s="109">
        <f>Zbiorówka!F9</f>
        <v>34877.85</v>
      </c>
      <c r="E11" s="109">
        <f>Zbiorówka!H9</f>
        <v>16705</v>
      </c>
      <c r="F11" s="109">
        <f>Zbiorówka!J9</f>
        <v>19881.7</v>
      </c>
    </row>
    <row r="12" spans="1:8" ht="19.5" customHeight="1">
      <c r="A12" s="107" t="s">
        <v>11</v>
      </c>
      <c r="B12" s="108" t="s">
        <v>226</v>
      </c>
      <c r="C12" s="110">
        <f>1338.53+1557.27+374.8</f>
        <v>3270.6000000000004</v>
      </c>
      <c r="D12" s="112">
        <f>10737.5+197+1392.5+2429.9+330.4</f>
        <v>15087.3</v>
      </c>
      <c r="E12" s="110">
        <f>1392.47+10737.5+2429.9+285.57</f>
        <v>14845.439999999999</v>
      </c>
      <c r="F12" s="110">
        <f>10737.54+1248.12+2429.9+242.24</f>
        <v>14657.8</v>
      </c>
    </row>
    <row r="13" spans="1:8" ht="19.5" customHeight="1">
      <c r="A13" s="107" t="s">
        <v>13</v>
      </c>
      <c r="B13" s="108" t="s">
        <v>137</v>
      </c>
      <c r="C13" s="111">
        <f>SUM(C11:C12)</f>
        <v>67770.63</v>
      </c>
      <c r="D13" s="111">
        <f>SUM(D11:D12)</f>
        <v>49965.149999999994</v>
      </c>
      <c r="E13" s="111">
        <f>SUM(E11:E12)</f>
        <v>31550.44</v>
      </c>
      <c r="F13" s="111">
        <f>SUM(F11:F12)</f>
        <v>34539.5</v>
      </c>
    </row>
    <row r="14" spans="1:8">
      <c r="C14" s="149"/>
      <c r="D14" s="149"/>
      <c r="E14" s="149"/>
      <c r="F14" s="149"/>
    </row>
    <row r="16" spans="1:8">
      <c r="H16" s="40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firstPageNumber="20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6</vt:i4>
      </vt:variant>
    </vt:vector>
  </HeadingPairs>
  <TitlesOfParts>
    <vt:vector size="12" baseType="lpstr">
      <vt:lpstr>Arkusz1</vt:lpstr>
      <vt:lpstr>Zbiorówka</vt:lpstr>
      <vt:lpstr>WODOCIĄG </vt:lpstr>
      <vt:lpstr>KANAŁ</vt:lpstr>
      <vt:lpstr>Oczyszczalnie</vt:lpstr>
      <vt:lpstr>Finansowanie</vt:lpstr>
      <vt:lpstr>KANAŁ!Obszar_wydruku</vt:lpstr>
      <vt:lpstr>Oczyszczalnie!Obszar_wydruku</vt:lpstr>
      <vt:lpstr>'WODOCIĄG '!Obszar_wydruku</vt:lpstr>
      <vt:lpstr>Zbiorówka!Obszar_wydruku</vt:lpstr>
      <vt:lpstr>KANAŁ!Tytuły_wydruku</vt:lpstr>
      <vt:lpstr>'WODOCIĄG 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2017-08-16T11:43:34Z</dcterms:modified>
</cp:coreProperties>
</file>